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988" activeTab="1"/>
  </bookViews>
  <sheets>
    <sheet name="Буџет уз пријаву" sheetId="2" r:id="rId1"/>
    <sheet name="Буџет - извештај" sheetId="1" r:id="rId2"/>
    <sheet name="Напомене" sheetId="3" r:id="rId3"/>
  </sheets>
  <definedNames>
    <definedName name="_xlnm.Print_Area" localSheetId="2">Напомене!$A$1:$A$29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5" i="2"/>
  <c r="G24" i="2"/>
  <c r="G23" i="2"/>
  <c r="G22" i="2"/>
  <c r="K21" i="2"/>
  <c r="J21" i="2"/>
  <c r="I21" i="2"/>
  <c r="H21" i="2"/>
  <c r="G20" i="2"/>
  <c r="G19" i="2"/>
  <c r="G18" i="2"/>
  <c r="K17" i="2"/>
  <c r="J17" i="2"/>
  <c r="I17" i="2"/>
  <c r="H17" i="2"/>
  <c r="G16" i="2"/>
  <c r="G15" i="2"/>
  <c r="G14" i="2"/>
  <c r="K13" i="2"/>
  <c r="J13" i="2"/>
  <c r="I13" i="2"/>
  <c r="H13" i="2"/>
  <c r="G12" i="2"/>
  <c r="G11" i="2"/>
  <c r="G10" i="2"/>
  <c r="G9" i="2"/>
  <c r="G8" i="2"/>
  <c r="H27" i="2" l="1"/>
  <c r="G26" i="2"/>
  <c r="G13" i="2"/>
  <c r="I27" i="2"/>
  <c r="G17" i="2"/>
  <c r="J27" i="2"/>
  <c r="K27" i="2"/>
  <c r="G21" i="2"/>
  <c r="R29" i="1"/>
  <c r="O28" i="1"/>
  <c r="O29" i="1" s="1"/>
  <c r="N28" i="1"/>
  <c r="M28" i="1"/>
  <c r="M29" i="1" s="1"/>
  <c r="L28" i="1"/>
  <c r="K28" i="1"/>
  <c r="J28" i="1"/>
  <c r="I28" i="1"/>
  <c r="H28" i="1"/>
  <c r="P27" i="1"/>
  <c r="G27" i="1"/>
  <c r="P26" i="1"/>
  <c r="G26" i="1"/>
  <c r="P25" i="1"/>
  <c r="G25" i="1"/>
  <c r="P24" i="1"/>
  <c r="G24" i="1"/>
  <c r="N23" i="1"/>
  <c r="L23" i="1"/>
  <c r="K23" i="1"/>
  <c r="J23" i="1"/>
  <c r="I23" i="1"/>
  <c r="H23" i="1"/>
  <c r="P22" i="1"/>
  <c r="G22" i="1"/>
  <c r="P21" i="1"/>
  <c r="G21" i="1"/>
  <c r="P20" i="1"/>
  <c r="G20" i="1"/>
  <c r="N19" i="1"/>
  <c r="L19" i="1"/>
  <c r="K19" i="1"/>
  <c r="J19" i="1"/>
  <c r="I19" i="1"/>
  <c r="H19" i="1"/>
  <c r="P18" i="1"/>
  <c r="G18" i="1"/>
  <c r="P17" i="1"/>
  <c r="Q17" i="1" s="1"/>
  <c r="R17" i="1" s="1"/>
  <c r="G17" i="1"/>
  <c r="P16" i="1"/>
  <c r="G16" i="1"/>
  <c r="N15" i="1"/>
  <c r="L15" i="1"/>
  <c r="K15" i="1"/>
  <c r="J15" i="1"/>
  <c r="I15" i="1"/>
  <c r="H15" i="1"/>
  <c r="P14" i="1"/>
  <c r="G14" i="1"/>
  <c r="P13" i="1"/>
  <c r="G13" i="1"/>
  <c r="Q12" i="1"/>
  <c r="R12" i="1" s="1"/>
  <c r="P12" i="1"/>
  <c r="G12" i="1"/>
  <c r="P11" i="1"/>
  <c r="G11" i="1"/>
  <c r="P10" i="1"/>
  <c r="G10" i="1"/>
  <c r="G27" i="2" l="1"/>
  <c r="C4" i="2" s="1"/>
  <c r="G15" i="1"/>
  <c r="Q14" i="1"/>
  <c r="R14" i="1" s="1"/>
  <c r="Q20" i="1"/>
  <c r="R20" i="1" s="1"/>
  <c r="Q22" i="1"/>
  <c r="R22" i="1" s="1"/>
  <c r="Q24" i="1"/>
  <c r="R24" i="1" s="1"/>
  <c r="Q26" i="1"/>
  <c r="R26" i="1" s="1"/>
  <c r="Q11" i="1"/>
  <c r="R11" i="1" s="1"/>
  <c r="Q13" i="1"/>
  <c r="R13" i="1" s="1"/>
  <c r="N29" i="1"/>
  <c r="J29" i="1"/>
  <c r="P15" i="1"/>
  <c r="Q18" i="1"/>
  <c r="R18" i="1" s="1"/>
  <c r="P23" i="1"/>
  <c r="P28" i="1" s="1"/>
  <c r="K29" i="1"/>
  <c r="I29" i="1"/>
  <c r="G19" i="1"/>
  <c r="Q10" i="1"/>
  <c r="P19" i="1"/>
  <c r="Q21" i="1"/>
  <c r="R21" i="1" s="1"/>
  <c r="H29" i="1"/>
  <c r="L29" i="1"/>
  <c r="Q25" i="1"/>
  <c r="R25" i="1" s="1"/>
  <c r="Q27" i="1"/>
  <c r="R27" i="1" s="1"/>
  <c r="Q23" i="1"/>
  <c r="G23" i="1"/>
  <c r="Q16" i="1"/>
  <c r="G28" i="1"/>
  <c r="G29" i="1" l="1"/>
  <c r="C5" i="1" s="1"/>
  <c r="Q15" i="1"/>
  <c r="P29" i="1"/>
  <c r="R10" i="1"/>
  <c r="Q28" i="1"/>
  <c r="Q19" i="1"/>
  <c r="Q29" i="1" s="1"/>
  <c r="R16" i="1"/>
</calcChain>
</file>

<file path=xl/comments1.xml><?xml version="1.0" encoding="utf-8"?>
<comments xmlns="http://schemas.openxmlformats.org/spreadsheetml/2006/main">
  <authors>
    <author>jovana</author>
  </authors>
  <commentList>
    <comment ref="C22" authorId="0">
      <text>
        <r>
          <rPr>
            <sz val="10"/>
            <color indexed="81"/>
            <rFont val="Tahoma"/>
            <family val="2"/>
          </rPr>
          <t>Cena po m2 kancealrije = 7+2.25 eur + pdv
Virtuelna inkubacija= 50 eur mesečno + pdv</t>
        </r>
      </text>
    </comment>
  </commentList>
</comments>
</file>

<file path=xl/comments2.xml><?xml version="1.0" encoding="utf-8"?>
<comments xmlns="http://schemas.openxmlformats.org/spreadsheetml/2006/main">
  <authors>
    <author>jovana</author>
  </authors>
  <commentList>
    <comment ref="C24" authorId="0">
      <text>
        <r>
          <rPr>
            <sz val="10"/>
            <color indexed="81"/>
            <rFont val="Tahoma"/>
            <family val="2"/>
          </rPr>
          <t>Cena po m2 kancealrije = 7+2.25 eur + pdv
Virtuelna inkubacija= 50 eur mesečno + pdv</t>
        </r>
      </text>
    </comment>
  </commentList>
</comments>
</file>

<file path=xl/sharedStrings.xml><?xml version="1.0" encoding="utf-8"?>
<sst xmlns="http://schemas.openxmlformats.org/spreadsheetml/2006/main" count="133" uniqueCount="85">
  <si>
    <t>Назив старатапа</t>
  </si>
  <si>
    <t>Трајање</t>
  </si>
  <si>
    <t>Укупан буџет покривен програмом</t>
  </si>
  <si>
    <t xml:space="preserve">ПРВИ/ФИНАЛНИ ИЗВЕШТАЈНИ ПЕРИОД </t>
  </si>
  <si>
    <t>Активности</t>
  </si>
  <si>
    <t>Јединица</t>
  </si>
  <si>
    <t>Бр.јединица</t>
  </si>
  <si>
    <t>Цена по јединици</t>
  </si>
  <si>
    <t>Укупно покривено програмом</t>
  </si>
  <si>
    <t xml:space="preserve">Планирана имплементација </t>
  </si>
  <si>
    <t>Потрошено</t>
  </si>
  <si>
    <t>Укупно потрошено</t>
  </si>
  <si>
    <t>Одступање од планираног буџета</t>
  </si>
  <si>
    <t>Наслов буџета</t>
  </si>
  <si>
    <t>Буџетска линија</t>
  </si>
  <si>
    <t>Првих 6  месеци</t>
  </si>
  <si>
    <t>Уговорено (неплаћено)</t>
  </si>
  <si>
    <t>Других 6 месеци</t>
  </si>
  <si>
    <t xml:space="preserve">I Тим </t>
  </si>
  <si>
    <t>месец</t>
  </si>
  <si>
    <t xml:space="preserve"> I Укупно</t>
  </si>
  <si>
    <t xml:space="preserve">II Истраживање и развој
</t>
  </si>
  <si>
    <t>лабораторијска истр.</t>
  </si>
  <si>
    <t>Истраживање тржишта</t>
  </si>
  <si>
    <t>II Укупно</t>
  </si>
  <si>
    <t>III Опрема</t>
  </si>
  <si>
    <t>3Д штампач</t>
  </si>
  <si>
    <t>ком</t>
  </si>
  <si>
    <t>рачунар</t>
  </si>
  <si>
    <t xml:space="preserve">III Укупно </t>
  </si>
  <si>
    <t xml:space="preserve"> IV Остало </t>
  </si>
  <si>
    <t>Чланство у НТП (нпр.15м2*цена/ виртуелно месечно)</t>
  </si>
  <si>
    <t>м2 или месец</t>
  </si>
  <si>
    <t>4.2.</t>
  </si>
  <si>
    <t>Стручне консултације</t>
  </si>
  <si>
    <t>4.3.</t>
  </si>
  <si>
    <t>Књиговодство</t>
  </si>
  <si>
    <t>4.4.</t>
  </si>
  <si>
    <t>Правне услуге</t>
  </si>
  <si>
    <t xml:space="preserve">IV Укупно </t>
  </si>
  <si>
    <t>УКУПНО</t>
  </si>
  <si>
    <t>I квартал</t>
  </si>
  <si>
    <t>II квартал</t>
  </si>
  <si>
    <t>III квартал</t>
  </si>
  <si>
    <t>IV квартал</t>
  </si>
  <si>
    <t>Преостала средства</t>
  </si>
  <si>
    <t>-</t>
  </si>
  <si>
    <t>Назив стартапа</t>
  </si>
  <si>
    <t>Примери</t>
  </si>
  <si>
    <t>Пера Перић, CEO-Уговор о раду</t>
  </si>
  <si>
    <t>Милош, CFO-Уговор о делу</t>
  </si>
  <si>
    <t xml:space="preserve">Трошкови који се финансирају су трошкови неопходни за развој иновативне идеје уз подршку и у оквиру Научно технолошког парка Београд, у које спада: </t>
  </si>
  <si>
    <t>-максимално до 30% одобрених средстава,</t>
  </si>
  <si>
    <t>Поред ове врсте трошкова, прихватљиве су и следеће врсте трошкова:</t>
  </si>
  <si>
    <t xml:space="preserve">*Није дозвољено мењати фому табеле буџета осим у случају додавања буџетских линија </t>
  </si>
  <si>
    <t>*У делу Планирана имплементација уносите план потрошње средстава које сте навели у Укупно покривено програмом по кварталима. Планирана имплементација по кварталима мора бити једнака збиру трошкова наведеним у делу Укупно покривено програмом по линијама</t>
  </si>
  <si>
    <t>*Цене се исказују у динарима са ПДВ</t>
  </si>
  <si>
    <t>*За сваки исказани трошак обавезно је доставити линк или понуду која потврђује наведену цену (изузев за накнаде особа у тиму)</t>
  </si>
  <si>
    <t>*Члановима тима могу бити исплаћене зараде у виду плата запослених, по Уговору о привременим и повременим пословима и сл.</t>
  </si>
  <si>
    <t xml:space="preserve">Неприхватљиви трошкови  означавају све трошкове који се неће финансирати и који уклјучују, али се не ограничавају на: </t>
  </si>
  <si>
    <t>●        Набавку половних или префабрикованих добара; </t>
  </si>
  <si>
    <t>●        Трошкове пореза на имовину;</t>
  </si>
  <si>
    <t>●        Трошкове репрезентације;</t>
  </si>
  <si>
    <t>●        Путне трошкове (уклјучујући дневнице); </t>
  </si>
  <si>
    <t>●        Трошкове камата (финансијске и затезне камате) или дуга (трошкови блокаде рачуна и слично); </t>
  </si>
  <si>
    <t>●        Губитке по основу негативних курсних разлика; </t>
  </si>
  <si>
    <t>●        Казне, еколошке таксе и чланарине;</t>
  </si>
  <si>
    <t>●        Канцеларијски материјал;</t>
  </si>
  <si>
    <t>●        Трошкове који се финансирају кроз неки други програм (одобрена средства из других јавних извора финансирања или од других донатора).</t>
  </si>
  <si>
    <t xml:space="preserve">остало (књиговодствене услуге, правне услуге и др.), </t>
  </si>
  <si>
    <t>дан</t>
  </si>
  <si>
    <t>●        Трошкове регрутовања, пресељења или претплате;</t>
  </si>
  <si>
    <t>Чланство у Научно технолошком парку Београд које обухвата стручну и инфраструктурну подршку за развој иновативне пословне идеје са потенцијалом за брз раст (стручна подршка - саветовање у вези развоја пословног модела (по Lean startup методологији), правна и административна саветовања, обуке и тренинзи (продаја, маркетинг, припрема за инвестиције, заштита интелектуалне својине, итд), менторски програм, умрежавање са партнерима из локалног и иностраних иновационих и пословних екосистема, видљивост и промоција, као и остале релевантне услуге подршке у зависности од степена развоја пословне идеје, инфраструктурна подршка - канцеларијски простор, сале за састанке, презентације и видео конференције, заједнички - coworking пристор,  приступ опреми у иновационој лабораторији (3Д штампачи и скенери, опрема за електрична мерења, ласери и CNC машине),  виртуелно чланство (уколико нема потребе за посебним канцеларијским простором).</t>
  </si>
  <si>
    <r>
      <t xml:space="preserve">Трошкови у вези са набавком опреме и алата за потребе развоја – </t>
    </r>
    <r>
      <rPr>
        <b/>
        <sz val="11"/>
        <color theme="1"/>
        <rFont val="Calibri"/>
        <family val="2"/>
        <charset val="238"/>
        <scheme val="minor"/>
      </rPr>
      <t>до 30% одобрених средстава;</t>
    </r>
  </si>
  <si>
    <r>
      <t>Трошкови зарада и/или трошкови накнада, укључујући све припадајуће порезе и доприносе, физичким лицима који раде на развоју пословне идеје по основу уговора (уговор о раду, уговор о делу, уговор о привременим и повременим пословима и сл.) -</t>
    </r>
    <r>
      <rPr>
        <b/>
        <sz val="11"/>
        <color theme="1"/>
        <rFont val="Calibri"/>
        <family val="2"/>
        <charset val="238"/>
        <scheme val="minor"/>
      </rPr>
      <t xml:space="preserve"> до 35% одобрених средстава, </t>
    </r>
  </si>
  <si>
    <t>●        Куповину земљишта или зграда, укључујући било какво реновирање; </t>
  </si>
  <si>
    <r>
      <t>Трошкови у вези са израдом и тестирањем (Трошкови у вези са истраживањем тржишта,  Трошкови материјала и пратећих услуга;  Трошкови сертификације;  Трошкови у вези са заштитом интелектуалне својине (таксе и услуге у вези са израдом и подношењем пријаве за заштиту патента, малог патента, заштитног знака/жига, дизајна или ауторских права, Лиценце за неопходне софтверске алате и слично) –</t>
    </r>
    <r>
      <rPr>
        <b/>
        <sz val="11"/>
        <color theme="1"/>
        <rFont val="Calibri"/>
        <family val="2"/>
        <charset val="238"/>
        <scheme val="minor"/>
      </rPr>
      <t xml:space="preserve"> до 30% одобрених средстава. </t>
    </r>
  </si>
  <si>
    <t>д/м/г</t>
  </si>
  <si>
    <t>нпр. Пера Перић, CEO-Уговор о раду</t>
  </si>
  <si>
    <t>нпр. Милош, CFO-Уговор о делу</t>
  </si>
  <si>
    <t>нпр. лабораторијска истр.</t>
  </si>
  <si>
    <t>нпр. Истраживање тржишта</t>
  </si>
  <si>
    <t>нпр. 3Д штампач</t>
  </si>
  <si>
    <t>нпр. рачунар</t>
  </si>
  <si>
    <t>8 МЕСЕЦИ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</si>
</sst>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din.-81A]"/>
    <numFmt numFmtId="165" formatCode="d\.m\.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i/>
      <sz val="11"/>
      <color theme="1" tint="0.499984740745262"/>
      <name val="Calibri"/>
      <family val="2"/>
    </font>
    <font>
      <b/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name val="Calibri"/>
      <family val="2"/>
    </font>
    <font>
      <sz val="11"/>
      <color rgb="FF7F7F7F"/>
      <name val="Calibri"/>
      <family val="2"/>
    </font>
    <font>
      <sz val="10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  <fill>
      <patternFill patternType="solid">
        <fgColor rgb="FF9CC2E5"/>
        <bgColor rgb="FF9CC2E5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5B3D7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82">
    <xf numFmtId="0" fontId="0" fillId="0" borderId="0" xfId="0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4" fontId="7" fillId="0" borderId="0" xfId="0" applyNumberFormat="1" applyFont="1"/>
    <xf numFmtId="9" fontId="6" fillId="0" borderId="0" xfId="0" applyNumberFormat="1" applyFont="1"/>
    <xf numFmtId="0" fontId="0" fillId="0" borderId="0" xfId="0" applyFont="1"/>
    <xf numFmtId="0" fontId="0" fillId="0" borderId="0" xfId="0" applyFont="1" applyAlignment="1"/>
    <xf numFmtId="3" fontId="6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3" fontId="6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Alignme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/>
    <xf numFmtId="3" fontId="14" fillId="0" borderId="15" xfId="0" applyNumberFormat="1" applyFont="1" applyBorder="1" applyAlignment="1"/>
    <xf numFmtId="4" fontId="14" fillId="0" borderId="15" xfId="0" applyNumberFormat="1" applyFont="1" applyBorder="1" applyAlignment="1"/>
    <xf numFmtId="4" fontId="16" fillId="0" borderId="15" xfId="0" applyNumberFormat="1" applyFont="1" applyBorder="1"/>
    <xf numFmtId="4" fontId="7" fillId="0" borderId="15" xfId="0" applyNumberFormat="1" applyFont="1" applyBorder="1"/>
    <xf numFmtId="3" fontId="14" fillId="0" borderId="15" xfId="0" applyNumberFormat="1" applyFont="1" applyBorder="1"/>
    <xf numFmtId="4" fontId="10" fillId="6" borderId="15" xfId="0" applyNumberFormat="1" applyFont="1" applyFill="1" applyBorder="1"/>
    <xf numFmtId="4" fontId="10" fillId="0" borderId="0" xfId="0" applyNumberFormat="1" applyFont="1"/>
    <xf numFmtId="0" fontId="9" fillId="0" borderId="0" xfId="0" applyFont="1" applyAlignment="1"/>
    <xf numFmtId="165" fontId="16" fillId="0" borderId="15" xfId="0" applyNumberFormat="1" applyFont="1" applyBorder="1" applyAlignment="1">
      <alignment horizontal="center"/>
    </xf>
    <xf numFmtId="3" fontId="16" fillId="0" borderId="15" xfId="0" applyNumberFormat="1" applyFont="1" applyBorder="1"/>
    <xf numFmtId="4" fontId="14" fillId="0" borderId="15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/>
    <xf numFmtId="4" fontId="5" fillId="0" borderId="2" xfId="0" applyNumberFormat="1" applyFont="1" applyBorder="1" applyAlignment="1">
      <alignment horizontal="left" vertical="center"/>
    </xf>
    <xf numFmtId="4" fontId="14" fillId="0" borderId="20" xfId="0" applyNumberFormat="1" applyFont="1" applyBorder="1"/>
    <xf numFmtId="4" fontId="10" fillId="6" borderId="20" xfId="0" applyNumberFormat="1" applyFont="1" applyFill="1" applyBorder="1"/>
    <xf numFmtId="4" fontId="16" fillId="0" borderId="20" xfId="0" applyNumberFormat="1" applyFont="1" applyBorder="1"/>
    <xf numFmtId="4" fontId="15" fillId="4" borderId="16" xfId="0" applyNumberFormat="1" applyFont="1" applyFill="1" applyBorder="1"/>
    <xf numFmtId="4" fontId="10" fillId="6" borderId="16" xfId="0" applyNumberFormat="1" applyFont="1" applyFill="1" applyBorder="1"/>
    <xf numFmtId="4" fontId="7" fillId="4" borderId="16" xfId="0" applyNumberFormat="1" applyFont="1" applyFill="1" applyBorder="1"/>
    <xf numFmtId="4" fontId="10" fillId="5" borderId="16" xfId="0" applyNumberFormat="1" applyFont="1" applyFill="1" applyBorder="1"/>
    <xf numFmtId="4" fontId="14" fillId="0" borderId="21" xfId="0" applyNumberFormat="1" applyFont="1" applyBorder="1"/>
    <xf numFmtId="4" fontId="10" fillId="6" borderId="21" xfId="0" applyNumberFormat="1" applyFont="1" applyFill="1" applyBorder="1"/>
    <xf numFmtId="4" fontId="16" fillId="0" borderId="21" xfId="0" applyNumberFormat="1" applyFont="1" applyBorder="1"/>
    <xf numFmtId="4" fontId="18" fillId="0" borderId="0" xfId="1" applyNumberFormat="1" applyFont="1"/>
    <xf numFmtId="0" fontId="19" fillId="0" borderId="0" xfId="1" applyFont="1"/>
    <xf numFmtId="0" fontId="4" fillId="0" borderId="0" xfId="1"/>
    <xf numFmtId="4" fontId="14" fillId="0" borderId="24" xfId="0" applyNumberFormat="1" applyFont="1" applyBorder="1"/>
    <xf numFmtId="4" fontId="16" fillId="0" borderId="24" xfId="0" applyNumberFormat="1" applyFont="1" applyBorder="1"/>
    <xf numFmtId="165" fontId="14" fillId="0" borderId="25" xfId="0" applyNumberFormat="1" applyFont="1" applyBorder="1" applyAlignment="1">
      <alignment horizontal="center"/>
    </xf>
    <xf numFmtId="4" fontId="14" fillId="0" borderId="25" xfId="0" applyNumberFormat="1" applyFont="1" applyBorder="1"/>
    <xf numFmtId="3" fontId="14" fillId="0" borderId="25" xfId="0" applyNumberFormat="1" applyFont="1" applyBorder="1"/>
    <xf numFmtId="4" fontId="15" fillId="4" borderId="26" xfId="0" applyNumberFormat="1" applyFont="1" applyFill="1" applyBorder="1"/>
    <xf numFmtId="4" fontId="14" fillId="0" borderId="27" xfId="0" applyNumberFormat="1" applyFont="1" applyBorder="1"/>
    <xf numFmtId="4" fontId="16" fillId="0" borderId="25" xfId="0" applyNumberFormat="1" applyFont="1" applyBorder="1"/>
    <xf numFmtId="4" fontId="7" fillId="0" borderId="25" xfId="0" applyNumberFormat="1" applyFont="1" applyBorder="1"/>
    <xf numFmtId="165" fontId="14" fillId="0" borderId="29" xfId="0" applyNumberFormat="1" applyFont="1" applyBorder="1" applyAlignment="1">
      <alignment horizontal="center"/>
    </xf>
    <xf numFmtId="4" fontId="14" fillId="0" borderId="29" xfId="0" applyNumberFormat="1" applyFont="1" applyBorder="1"/>
    <xf numFmtId="3" fontId="14" fillId="0" borderId="29" xfId="0" applyNumberFormat="1" applyFont="1" applyBorder="1"/>
    <xf numFmtId="4" fontId="15" fillId="4" borderId="30" xfId="0" applyNumberFormat="1" applyFont="1" applyFill="1" applyBorder="1"/>
    <xf numFmtId="4" fontId="14" fillId="0" borderId="31" xfId="0" applyNumberFormat="1" applyFont="1" applyBorder="1"/>
    <xf numFmtId="4" fontId="7" fillId="0" borderId="29" xfId="0" applyNumberFormat="1" applyFont="1" applyBorder="1"/>
    <xf numFmtId="4" fontId="10" fillId="6" borderId="36" xfId="0" applyNumberFormat="1" applyFont="1" applyFill="1" applyBorder="1"/>
    <xf numFmtId="4" fontId="10" fillId="6" borderId="37" xfId="0" applyNumberFormat="1" applyFont="1" applyFill="1" applyBorder="1"/>
    <xf numFmtId="4" fontId="10" fillId="6" borderId="38" xfId="0" applyNumberFormat="1" applyFont="1" applyFill="1" applyBorder="1"/>
    <xf numFmtId="165" fontId="16" fillId="0" borderId="29" xfId="0" applyNumberFormat="1" applyFont="1" applyBorder="1" applyAlignment="1">
      <alignment horizontal="center"/>
    </xf>
    <xf numFmtId="4" fontId="16" fillId="0" borderId="29" xfId="0" applyNumberFormat="1" applyFont="1" applyBorder="1"/>
    <xf numFmtId="3" fontId="16" fillId="0" borderId="29" xfId="0" applyNumberFormat="1" applyFont="1" applyBorder="1"/>
    <xf numFmtId="4" fontId="7" fillId="4" borderId="30" xfId="0" applyNumberFormat="1" applyFont="1" applyFill="1" applyBorder="1"/>
    <xf numFmtId="4" fontId="16" fillId="0" borderId="31" xfId="0" applyNumberFormat="1" applyFont="1" applyBorder="1"/>
    <xf numFmtId="165" fontId="16" fillId="0" borderId="25" xfId="0" applyNumberFormat="1" applyFont="1" applyBorder="1" applyAlignment="1">
      <alignment horizontal="center"/>
    </xf>
    <xf numFmtId="3" fontId="16" fillId="0" borderId="25" xfId="0" applyNumberFormat="1" applyFont="1" applyBorder="1"/>
    <xf numFmtId="4" fontId="7" fillId="4" borderId="26" xfId="0" applyNumberFormat="1" applyFont="1" applyFill="1" applyBorder="1"/>
    <xf numFmtId="4" fontId="16" fillId="0" borderId="27" xfId="0" applyNumberFormat="1" applyFont="1" applyBorder="1"/>
    <xf numFmtId="4" fontId="14" fillId="0" borderId="29" xfId="0" applyNumberFormat="1" applyFont="1" applyBorder="1" applyAlignment="1">
      <alignment wrapText="1"/>
    </xf>
    <xf numFmtId="3" fontId="14" fillId="0" borderId="29" xfId="0" applyNumberFormat="1" applyFont="1" applyBorder="1" applyAlignment="1"/>
    <xf numFmtId="4" fontId="14" fillId="0" borderId="25" xfId="0" applyNumberFormat="1" applyFont="1" applyBorder="1" applyAlignment="1"/>
    <xf numFmtId="3" fontId="14" fillId="0" borderId="25" xfId="0" applyNumberFormat="1" applyFont="1" applyBorder="1" applyAlignment="1"/>
    <xf numFmtId="4" fontId="10" fillId="5" borderId="36" xfId="0" applyNumberFormat="1" applyFont="1" applyFill="1" applyBorder="1"/>
    <xf numFmtId="4" fontId="10" fillId="5" borderId="35" xfId="0" applyNumberFormat="1" applyFont="1" applyFill="1" applyBorder="1"/>
    <xf numFmtId="3" fontId="5" fillId="7" borderId="14" xfId="0" applyNumberFormat="1" applyFont="1" applyFill="1" applyBorder="1" applyAlignment="1">
      <alignment horizontal="center" vertical="center" wrapText="1"/>
    </xf>
    <xf numFmtId="4" fontId="10" fillId="8" borderId="37" xfId="0" applyNumberFormat="1" applyFont="1" applyFill="1" applyBorder="1"/>
    <xf numFmtId="4" fontId="10" fillId="8" borderId="38" xfId="0" applyNumberFormat="1" applyFont="1" applyFill="1" applyBorder="1"/>
    <xf numFmtId="4" fontId="10" fillId="8" borderId="21" xfId="0" applyNumberFormat="1" applyFont="1" applyFill="1" applyBorder="1"/>
    <xf numFmtId="4" fontId="10" fillId="8" borderId="15" xfId="0" applyNumberFormat="1" applyFont="1" applyFill="1" applyBorder="1"/>
    <xf numFmtId="4" fontId="10" fillId="8" borderId="20" xfId="0" applyNumberFormat="1" applyFont="1" applyFill="1" applyBorder="1"/>
    <xf numFmtId="3" fontId="5" fillId="7" borderId="10" xfId="0" applyNumberFormat="1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26" xfId="0" applyNumberFormat="1" applyFont="1" applyBorder="1"/>
    <xf numFmtId="4" fontId="14" fillId="0" borderId="30" xfId="0" applyNumberFormat="1" applyFont="1" applyBorder="1"/>
    <xf numFmtId="4" fontId="16" fillId="0" borderId="30" xfId="0" applyNumberFormat="1" applyFont="1" applyBorder="1"/>
    <xf numFmtId="4" fontId="16" fillId="0" borderId="16" xfId="0" applyNumberFormat="1" applyFont="1" applyBorder="1"/>
    <xf numFmtId="4" fontId="16" fillId="0" borderId="26" xfId="0" applyNumberFormat="1" applyFont="1" applyBorder="1"/>
    <xf numFmtId="4" fontId="10" fillId="8" borderId="36" xfId="0" applyNumberFormat="1" applyFont="1" applyFill="1" applyBorder="1"/>
    <xf numFmtId="9" fontId="13" fillId="6" borderId="20" xfId="0" applyNumberFormat="1" applyFont="1" applyFill="1" applyBorder="1"/>
    <xf numFmtId="4" fontId="16" fillId="0" borderId="39" xfId="0" applyNumberFormat="1" applyFont="1" applyBorder="1"/>
    <xf numFmtId="9" fontId="13" fillId="6" borderId="40" xfId="0" applyNumberFormat="1" applyFont="1" applyFill="1" applyBorder="1"/>
    <xf numFmtId="4" fontId="10" fillId="6" borderId="41" xfId="0" applyNumberFormat="1" applyFont="1" applyFill="1" applyBorder="1"/>
    <xf numFmtId="9" fontId="10" fillId="6" borderId="42" xfId="0" applyNumberFormat="1" applyFont="1" applyFill="1" applyBorder="1"/>
    <xf numFmtId="4" fontId="14" fillId="0" borderId="43" xfId="0" applyNumberFormat="1" applyFont="1" applyBorder="1"/>
    <xf numFmtId="9" fontId="13" fillId="6" borderId="44" xfId="0" applyNumberFormat="1" applyFont="1" applyFill="1" applyBorder="1"/>
    <xf numFmtId="4" fontId="14" fillId="0" borderId="39" xfId="0" applyNumberFormat="1" applyFont="1" applyBorder="1"/>
    <xf numFmtId="4" fontId="16" fillId="0" borderId="43" xfId="0" applyNumberFormat="1" applyFont="1" applyBorder="1"/>
    <xf numFmtId="4" fontId="10" fillId="9" borderId="10" xfId="0" applyNumberFormat="1" applyFont="1" applyFill="1" applyBorder="1" applyAlignment="1">
      <alignment horizontal="center" vertical="center" wrapText="1"/>
    </xf>
    <xf numFmtId="9" fontId="5" fillId="9" borderId="10" xfId="0" applyNumberFormat="1" applyFont="1" applyFill="1" applyBorder="1" applyAlignment="1">
      <alignment horizontal="center" vertical="center" wrapText="1"/>
    </xf>
    <xf numFmtId="4" fontId="10" fillId="11" borderId="41" xfId="0" applyNumberFormat="1" applyFont="1" applyFill="1" applyBorder="1"/>
    <xf numFmtId="4" fontId="10" fillId="11" borderId="38" xfId="0" applyNumberFormat="1" applyFont="1" applyFill="1" applyBorder="1"/>
    <xf numFmtId="4" fontId="10" fillId="11" borderId="42" xfId="0" applyNumberFormat="1" applyFont="1" applyFill="1" applyBorder="1"/>
    <xf numFmtId="4" fontId="10" fillId="9" borderId="19" xfId="0" applyNumberFormat="1" applyFont="1" applyFill="1" applyBorder="1" applyAlignment="1">
      <alignment horizontal="center" vertical="center" wrapText="1"/>
    </xf>
    <xf numFmtId="4" fontId="7" fillId="5" borderId="18" xfId="0" applyNumberFormat="1" applyFont="1" applyFill="1" applyBorder="1"/>
    <xf numFmtId="4" fontId="7" fillId="5" borderId="28" xfId="0" applyNumberFormat="1" applyFont="1" applyFill="1" applyBorder="1"/>
    <xf numFmtId="4" fontId="7" fillId="5" borderId="32" xfId="0" applyNumberFormat="1" applyFont="1" applyFill="1" applyBorder="1"/>
    <xf numFmtId="4" fontId="10" fillId="11" borderId="35" xfId="0" applyNumberFormat="1" applyFont="1" applyFill="1" applyBorder="1"/>
    <xf numFmtId="4" fontId="16" fillId="0" borderId="40" xfId="0" applyNumberFormat="1" applyFont="1" applyBorder="1"/>
    <xf numFmtId="4" fontId="10" fillId="6" borderId="42" xfId="0" applyNumberFormat="1" applyFont="1" applyFill="1" applyBorder="1"/>
    <xf numFmtId="4" fontId="14" fillId="0" borderId="44" xfId="0" applyNumberFormat="1" applyFont="1" applyBorder="1"/>
    <xf numFmtId="4" fontId="14" fillId="0" borderId="40" xfId="0" applyNumberFormat="1" applyFont="1" applyBorder="1"/>
    <xf numFmtId="4" fontId="16" fillId="0" borderId="44" xfId="0" applyNumberFormat="1" applyFont="1" applyBorder="1"/>
    <xf numFmtId="4" fontId="18" fillId="0" borderId="0" xfId="1" applyNumberFormat="1" applyFont="1" applyAlignment="1">
      <alignment wrapText="1"/>
    </xf>
    <xf numFmtId="4" fontId="12" fillId="0" borderId="7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/>
    </xf>
    <xf numFmtId="0" fontId="20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1" applyFont="1"/>
    <xf numFmtId="0" fontId="3" fillId="0" borderId="0" xfId="1" applyFont="1" applyAlignment="1">
      <alignment wrapText="1"/>
    </xf>
    <xf numFmtId="0" fontId="2" fillId="0" borderId="0" xfId="1" applyFont="1"/>
    <xf numFmtId="0" fontId="22" fillId="0" borderId="0" xfId="1" applyFont="1"/>
    <xf numFmtId="0" fontId="1" fillId="0" borderId="0" xfId="1" applyFont="1" applyAlignment="1">
      <alignment wrapText="1"/>
    </xf>
    <xf numFmtId="164" fontId="23" fillId="0" borderId="1" xfId="0" applyNumberFormat="1" applyFont="1" applyBorder="1" applyAlignment="1">
      <alignment horizontal="right"/>
    </xf>
    <xf numFmtId="4" fontId="5" fillId="2" borderId="5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3" fontId="5" fillId="7" borderId="5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/>
    <xf numFmtId="4" fontId="10" fillId="6" borderId="16" xfId="0" applyNumberFormat="1" applyFont="1" applyFill="1" applyBorder="1" applyAlignment="1">
      <alignment horizontal="left" vertical="center" wrapText="1"/>
    </xf>
    <xf numFmtId="4" fontId="10" fillId="6" borderId="17" xfId="0" applyNumberFormat="1" applyFont="1" applyFill="1" applyBorder="1" applyAlignment="1">
      <alignment horizontal="left" vertical="center" wrapText="1"/>
    </xf>
    <xf numFmtId="4" fontId="10" fillId="6" borderId="18" xfId="0" applyNumberFormat="1" applyFont="1" applyFill="1" applyBorder="1" applyAlignment="1">
      <alignment horizontal="left" vertical="center" wrapText="1"/>
    </xf>
    <xf numFmtId="4" fontId="10" fillId="5" borderId="16" xfId="0" applyNumberFormat="1" applyFont="1" applyFill="1" applyBorder="1" applyAlignment="1">
      <alignment horizontal="left"/>
    </xf>
    <xf numFmtId="4" fontId="10" fillId="5" borderId="17" xfId="0" applyNumberFormat="1" applyFont="1" applyFill="1" applyBorder="1" applyAlignment="1">
      <alignment horizontal="left"/>
    </xf>
    <xf numFmtId="4" fontId="10" fillId="5" borderId="18" xfId="0" applyNumberFormat="1" applyFont="1" applyFill="1" applyBorder="1" applyAlignment="1">
      <alignment horizontal="left"/>
    </xf>
    <xf numFmtId="4" fontId="10" fillId="6" borderId="33" xfId="0" applyNumberFormat="1" applyFont="1" applyFill="1" applyBorder="1" applyAlignment="1">
      <alignment horizontal="left" vertical="center" wrapText="1"/>
    </xf>
    <xf numFmtId="4" fontId="10" fillId="6" borderId="34" xfId="0" applyNumberFormat="1" applyFont="1" applyFill="1" applyBorder="1" applyAlignment="1">
      <alignment horizontal="left" vertical="center" wrapText="1"/>
    </xf>
    <xf numFmtId="4" fontId="10" fillId="6" borderId="35" xfId="0" applyNumberFormat="1" applyFont="1" applyFill="1" applyBorder="1" applyAlignment="1">
      <alignment horizontal="left" vertical="center" wrapText="1"/>
    </xf>
    <xf numFmtId="4" fontId="10" fillId="5" borderId="33" xfId="0" applyNumberFormat="1" applyFont="1" applyFill="1" applyBorder="1" applyAlignment="1">
      <alignment horizontal="left"/>
    </xf>
    <xf numFmtId="4" fontId="10" fillId="5" borderId="34" xfId="0" applyNumberFormat="1" applyFont="1" applyFill="1" applyBorder="1" applyAlignment="1">
      <alignment horizontal="left"/>
    </xf>
    <xf numFmtId="4" fontId="10" fillId="5" borderId="35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/>
    <xf numFmtId="4" fontId="5" fillId="0" borderId="2" xfId="0" applyNumberFormat="1" applyFont="1" applyBorder="1" applyAlignment="1">
      <alignment horizontal="left" vertical="center"/>
    </xf>
    <xf numFmtId="0" fontId="9" fillId="0" borderId="3" xfId="0" applyFont="1" applyBorder="1"/>
    <xf numFmtId="4" fontId="5" fillId="9" borderId="5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19" xfId="0" applyNumberFormat="1" applyFont="1" applyFill="1" applyBorder="1" applyAlignment="1">
      <alignment horizontal="center" vertical="center" wrapText="1"/>
    </xf>
    <xf numFmtId="3" fontId="5" fillId="7" borderId="22" xfId="0" applyNumberFormat="1" applyFont="1" applyFill="1" applyBorder="1" applyAlignment="1">
      <alignment horizontal="center" vertical="center" wrapText="1"/>
    </xf>
    <xf numFmtId="3" fontId="5" fillId="7" borderId="23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/>
    <xf numFmtId="0" fontId="9" fillId="10" borderId="19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000"/>
  <sheetViews>
    <sheetView zoomScaleNormal="100" workbookViewId="0">
      <selection activeCell="C2" sqref="C2"/>
    </sheetView>
  </sheetViews>
  <sheetFormatPr defaultColWidth="12.59765625" defaultRowHeight="13.8" x14ac:dyDescent="0.25"/>
  <cols>
    <col min="1" max="1" width="42" style="9" customWidth="1"/>
    <col min="2" max="2" width="13.5" style="9" customWidth="1"/>
    <col min="3" max="3" width="25.8984375" style="9" customWidth="1"/>
    <col min="4" max="4" width="13.69921875" style="9" bestFit="1" customWidth="1"/>
    <col min="5" max="5" width="10.69921875" style="9" customWidth="1"/>
    <col min="6" max="6" width="12" style="9" customWidth="1"/>
    <col min="7" max="7" width="12" style="37" customWidth="1"/>
    <col min="8" max="8" width="9.8984375" style="9" customWidth="1"/>
    <col min="9" max="11" width="10.19921875" style="9" customWidth="1"/>
    <col min="12" max="30" width="7.69921875" style="9" customWidth="1"/>
    <col min="31" max="16384" width="12.59765625" style="9"/>
  </cols>
  <sheetData>
    <row r="1" spans="1:30" ht="14.25" customHeight="1" x14ac:dyDescent="0.3">
      <c r="A1" s="1" t="s">
        <v>47</v>
      </c>
      <c r="B1" s="2"/>
      <c r="C1" s="3" t="s">
        <v>46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4.25" customHeight="1" x14ac:dyDescent="0.3">
      <c r="A2" s="43" t="s">
        <v>1</v>
      </c>
      <c r="B2" s="10"/>
      <c r="C2" s="138" t="s">
        <v>84</v>
      </c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9" customHeight="1" x14ac:dyDescent="0.3">
      <c r="A3" s="14"/>
      <c r="B3" s="14"/>
      <c r="C3" s="14"/>
      <c r="D3" s="4"/>
      <c r="E3" s="5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4.4" x14ac:dyDescent="0.3">
      <c r="A4" s="15" t="s">
        <v>2</v>
      </c>
      <c r="B4" s="16"/>
      <c r="C4" s="17">
        <f>G27</f>
        <v>0</v>
      </c>
      <c r="D4" s="18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6.25" customHeight="1" thickBot="1" x14ac:dyDescent="0.35">
      <c r="A5" s="19"/>
      <c r="B5" s="20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68.25" customHeight="1" thickBot="1" x14ac:dyDescent="0.35">
      <c r="A6" s="149" t="s">
        <v>4</v>
      </c>
      <c r="B6" s="150"/>
      <c r="C6" s="151"/>
      <c r="D6" s="21" t="s">
        <v>5</v>
      </c>
      <c r="E6" s="22" t="s">
        <v>6</v>
      </c>
      <c r="F6" s="23" t="s">
        <v>7</v>
      </c>
      <c r="G6" s="24" t="s">
        <v>8</v>
      </c>
      <c r="H6" s="152" t="s">
        <v>9</v>
      </c>
      <c r="I6" s="153"/>
      <c r="J6" s="153"/>
      <c r="K6" s="15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2.25" customHeight="1" thickBot="1" x14ac:dyDescent="0.35">
      <c r="A7" s="26" t="s">
        <v>13</v>
      </c>
      <c r="B7" s="27" t="s">
        <v>14</v>
      </c>
      <c r="C7" s="130" t="s">
        <v>48</v>
      </c>
      <c r="D7" s="131"/>
      <c r="E7" s="132"/>
      <c r="F7" s="133"/>
      <c r="G7" s="134"/>
      <c r="H7" s="90" t="s">
        <v>41</v>
      </c>
      <c r="I7" s="90" t="s">
        <v>42</v>
      </c>
      <c r="J7" s="90" t="s">
        <v>43</v>
      </c>
      <c r="K7" s="96" t="s">
        <v>44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 customHeight="1" x14ac:dyDescent="0.3">
      <c r="A8" s="155" t="s">
        <v>18</v>
      </c>
      <c r="B8" s="28">
        <v>43831</v>
      </c>
      <c r="C8" s="29" t="s">
        <v>49</v>
      </c>
      <c r="D8" s="29" t="s">
        <v>19</v>
      </c>
      <c r="E8" s="30">
        <v>3</v>
      </c>
      <c r="F8" s="31">
        <v>0</v>
      </c>
      <c r="G8" s="47">
        <f t="shared" ref="G8:G12" si="0">+E8*F8</f>
        <v>0</v>
      </c>
      <c r="H8" s="51"/>
      <c r="I8" s="29"/>
      <c r="J8" s="29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25" customHeight="1" x14ac:dyDescent="0.3">
      <c r="A9" s="156"/>
      <c r="B9" s="28">
        <v>43862</v>
      </c>
      <c r="C9" s="29" t="s">
        <v>50</v>
      </c>
      <c r="D9" s="29" t="s">
        <v>19</v>
      </c>
      <c r="E9" s="30">
        <v>2</v>
      </c>
      <c r="F9" s="31">
        <v>0</v>
      </c>
      <c r="G9" s="47">
        <f t="shared" si="0"/>
        <v>0</v>
      </c>
      <c r="H9" s="51"/>
      <c r="I9" s="29"/>
      <c r="J9" s="29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4.25" customHeight="1" x14ac:dyDescent="0.3">
      <c r="A10" s="156"/>
      <c r="B10" s="28">
        <v>43891</v>
      </c>
      <c r="C10" s="29"/>
      <c r="D10" s="29"/>
      <c r="E10" s="34">
        <v>2</v>
      </c>
      <c r="F10" s="31">
        <v>0</v>
      </c>
      <c r="G10" s="47">
        <f t="shared" si="0"/>
        <v>0</v>
      </c>
      <c r="H10" s="51"/>
      <c r="I10" s="29"/>
      <c r="J10" s="29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 x14ac:dyDescent="0.3">
      <c r="A11" s="156"/>
      <c r="B11" s="28">
        <v>43922</v>
      </c>
      <c r="C11" s="29"/>
      <c r="D11" s="29"/>
      <c r="E11" s="34"/>
      <c r="F11" s="29"/>
      <c r="G11" s="47">
        <f t="shared" si="0"/>
        <v>0</v>
      </c>
      <c r="H11" s="51"/>
      <c r="I11" s="29"/>
      <c r="J11" s="29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4.25" customHeight="1" x14ac:dyDescent="0.3">
      <c r="A12" s="156"/>
      <c r="B12" s="28">
        <v>43952</v>
      </c>
      <c r="C12" s="29"/>
      <c r="D12" s="29"/>
      <c r="E12" s="34"/>
      <c r="F12" s="29"/>
      <c r="G12" s="47">
        <f t="shared" si="0"/>
        <v>0</v>
      </c>
      <c r="H12" s="51"/>
      <c r="I12" s="29"/>
      <c r="J12" s="29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7" customFormat="1" ht="14.25" customHeight="1" x14ac:dyDescent="0.3">
      <c r="A13" s="157" t="s">
        <v>20</v>
      </c>
      <c r="B13" s="158"/>
      <c r="C13" s="158"/>
      <c r="D13" s="158"/>
      <c r="E13" s="158"/>
      <c r="F13" s="159"/>
      <c r="G13" s="48">
        <f t="shared" ref="G13:J13" si="1">SUM(G8:G12)</f>
        <v>0</v>
      </c>
      <c r="H13" s="52">
        <f t="shared" si="1"/>
        <v>0</v>
      </c>
      <c r="I13" s="35">
        <f t="shared" si="1"/>
        <v>0</v>
      </c>
      <c r="J13" s="35">
        <f t="shared" si="1"/>
        <v>0</v>
      </c>
      <c r="K13" s="45">
        <f t="shared" ref="K13" si="2">SUM(K8:K12)</f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4.25" customHeight="1" x14ac:dyDescent="0.3">
      <c r="A14" s="155" t="s">
        <v>21</v>
      </c>
      <c r="B14" s="28">
        <v>43832</v>
      </c>
      <c r="C14" s="29" t="s">
        <v>22</v>
      </c>
      <c r="D14" s="29"/>
      <c r="E14" s="34">
        <v>1</v>
      </c>
      <c r="F14" s="29">
        <v>0</v>
      </c>
      <c r="G14" s="47">
        <f t="shared" ref="G14:G16" si="3">+E14*F14</f>
        <v>0</v>
      </c>
      <c r="H14" s="51"/>
      <c r="I14" s="29"/>
      <c r="J14" s="29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3">
      <c r="A15" s="156"/>
      <c r="B15" s="28">
        <v>43892</v>
      </c>
      <c r="C15" s="29" t="s">
        <v>23</v>
      </c>
      <c r="D15" s="29"/>
      <c r="E15" s="34">
        <v>1</v>
      </c>
      <c r="F15" s="29">
        <v>0</v>
      </c>
      <c r="G15" s="47">
        <f t="shared" si="3"/>
        <v>0</v>
      </c>
      <c r="H15" s="51"/>
      <c r="I15" s="29"/>
      <c r="J15" s="29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3">
      <c r="A16" s="156"/>
      <c r="B16" s="28">
        <v>43923</v>
      </c>
      <c r="C16" s="29"/>
      <c r="D16" s="29"/>
      <c r="E16" s="34"/>
      <c r="F16" s="29">
        <v>0</v>
      </c>
      <c r="G16" s="47">
        <f t="shared" si="3"/>
        <v>0</v>
      </c>
      <c r="H16" s="51"/>
      <c r="I16" s="29"/>
      <c r="J16" s="29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7" customFormat="1" ht="14.25" customHeight="1" x14ac:dyDescent="0.3">
      <c r="A17" s="157" t="s">
        <v>24</v>
      </c>
      <c r="B17" s="158"/>
      <c r="C17" s="158"/>
      <c r="D17" s="158"/>
      <c r="E17" s="158"/>
      <c r="F17" s="159"/>
      <c r="G17" s="48">
        <f>SUM(G14:G16)</f>
        <v>0</v>
      </c>
      <c r="H17" s="52">
        <f>SUM(H14:H16)</f>
        <v>0</v>
      </c>
      <c r="I17" s="35">
        <f t="shared" ref="I17:J17" si="4">SUM(I14:I16)</f>
        <v>0</v>
      </c>
      <c r="J17" s="35">
        <f t="shared" si="4"/>
        <v>0</v>
      </c>
      <c r="K17" s="45">
        <f>SUM(K14:K16)</f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4.25" customHeight="1" x14ac:dyDescent="0.3">
      <c r="A18" s="155" t="s">
        <v>25</v>
      </c>
      <c r="B18" s="38">
        <v>43833</v>
      </c>
      <c r="C18" s="29" t="s">
        <v>26</v>
      </c>
      <c r="D18" s="32" t="s">
        <v>27</v>
      </c>
      <c r="E18" s="39">
        <v>1</v>
      </c>
      <c r="F18" s="32">
        <v>0</v>
      </c>
      <c r="G18" s="49">
        <f t="shared" ref="G18:G19" si="5">+E18*F18</f>
        <v>0</v>
      </c>
      <c r="H18" s="53"/>
      <c r="I18" s="32"/>
      <c r="J18" s="32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3">
      <c r="A19" s="156"/>
      <c r="B19" s="38">
        <v>43864</v>
      </c>
      <c r="C19" s="29" t="s">
        <v>28</v>
      </c>
      <c r="D19" s="32" t="s">
        <v>27</v>
      </c>
      <c r="E19" s="39">
        <v>2</v>
      </c>
      <c r="F19" s="32">
        <v>0</v>
      </c>
      <c r="G19" s="49">
        <f t="shared" si="5"/>
        <v>0</v>
      </c>
      <c r="H19" s="53"/>
      <c r="I19" s="32"/>
      <c r="J19" s="32"/>
      <c r="K19" s="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3">
      <c r="A20" s="156"/>
      <c r="B20" s="38">
        <v>43893</v>
      </c>
      <c r="C20" s="32"/>
      <c r="D20" s="32" t="s">
        <v>27</v>
      </c>
      <c r="E20" s="39">
        <v>1</v>
      </c>
      <c r="F20" s="32">
        <v>0</v>
      </c>
      <c r="G20" s="49">
        <f>+E20*F20</f>
        <v>0</v>
      </c>
      <c r="H20" s="53"/>
      <c r="I20" s="32"/>
      <c r="J20" s="32"/>
      <c r="K20" s="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7" customFormat="1" ht="14.25" customHeight="1" x14ac:dyDescent="0.3">
      <c r="A21" s="157" t="s">
        <v>29</v>
      </c>
      <c r="B21" s="158"/>
      <c r="C21" s="158"/>
      <c r="D21" s="158"/>
      <c r="E21" s="158"/>
      <c r="F21" s="159"/>
      <c r="G21" s="48">
        <f>SUM(G18:G20)</f>
        <v>0</v>
      </c>
      <c r="H21" s="52">
        <f>SUM(H18:H20)</f>
        <v>0</v>
      </c>
      <c r="I21" s="35">
        <f t="shared" ref="I21:K21" si="6">SUM(I18:I20)</f>
        <v>0</v>
      </c>
      <c r="J21" s="35">
        <f t="shared" si="6"/>
        <v>0</v>
      </c>
      <c r="K21" s="45">
        <f t="shared" si="6"/>
        <v>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30.75" customHeight="1" x14ac:dyDescent="0.3">
      <c r="A22" s="155" t="s">
        <v>30</v>
      </c>
      <c r="B22" s="28">
        <v>4.0999999999999996</v>
      </c>
      <c r="C22" s="40" t="s">
        <v>31</v>
      </c>
      <c r="D22" s="31" t="s">
        <v>32</v>
      </c>
      <c r="E22" s="30">
        <v>12</v>
      </c>
      <c r="F22" s="29">
        <v>0</v>
      </c>
      <c r="G22" s="47">
        <f t="shared" ref="G22:G25" si="7">F22*12</f>
        <v>0</v>
      </c>
      <c r="H22" s="51"/>
      <c r="I22" s="29"/>
      <c r="J22" s="29"/>
      <c r="K22" s="4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30.75" customHeight="1" x14ac:dyDescent="0.3">
      <c r="A23" s="155"/>
      <c r="B23" s="28" t="s">
        <v>33</v>
      </c>
      <c r="C23" s="40" t="s">
        <v>34</v>
      </c>
      <c r="D23" s="31" t="s">
        <v>70</v>
      </c>
      <c r="E23" s="30">
        <v>12</v>
      </c>
      <c r="F23" s="29">
        <v>0</v>
      </c>
      <c r="G23" s="47">
        <f>+E23*F23</f>
        <v>0</v>
      </c>
      <c r="H23" s="51"/>
      <c r="I23" s="29"/>
      <c r="J23" s="29"/>
      <c r="K23" s="4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0.75" customHeight="1" x14ac:dyDescent="0.3">
      <c r="A24" s="156"/>
      <c r="B24" s="28" t="s">
        <v>35</v>
      </c>
      <c r="C24" s="31" t="s">
        <v>36</v>
      </c>
      <c r="D24" s="31" t="s">
        <v>19</v>
      </c>
      <c r="E24" s="30">
        <v>12</v>
      </c>
      <c r="F24" s="31">
        <v>0</v>
      </c>
      <c r="G24" s="47">
        <f t="shared" si="7"/>
        <v>0</v>
      </c>
      <c r="H24" s="51"/>
      <c r="I24" s="29"/>
      <c r="J24" s="29"/>
      <c r="K24" s="4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30.75" customHeight="1" x14ac:dyDescent="0.3">
      <c r="A25" s="156"/>
      <c r="B25" s="28" t="s">
        <v>37</v>
      </c>
      <c r="C25" s="31" t="s">
        <v>38</v>
      </c>
      <c r="D25" s="31" t="s">
        <v>19</v>
      </c>
      <c r="E25" s="30">
        <v>12</v>
      </c>
      <c r="F25" s="31">
        <v>0</v>
      </c>
      <c r="G25" s="47">
        <f t="shared" si="7"/>
        <v>0</v>
      </c>
      <c r="H25" s="51"/>
      <c r="I25" s="29"/>
      <c r="J25" s="29"/>
      <c r="K25" s="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7" customFormat="1" ht="14.25" customHeight="1" x14ac:dyDescent="0.3">
      <c r="A26" s="157" t="s">
        <v>39</v>
      </c>
      <c r="B26" s="158"/>
      <c r="C26" s="158"/>
      <c r="D26" s="158"/>
      <c r="E26" s="158"/>
      <c r="F26" s="159"/>
      <c r="G26" s="48">
        <f t="shared" ref="G26:K26" si="8">SUM(G22:G25)</f>
        <v>0</v>
      </c>
      <c r="H26" s="52">
        <f t="shared" si="8"/>
        <v>0</v>
      </c>
      <c r="I26" s="35">
        <f t="shared" si="8"/>
        <v>0</v>
      </c>
      <c r="J26" s="35">
        <f t="shared" si="8"/>
        <v>0</v>
      </c>
      <c r="K26" s="45">
        <f t="shared" si="8"/>
        <v>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7" customFormat="1" ht="14.25" customHeight="1" x14ac:dyDescent="0.3">
      <c r="A27" s="160" t="s">
        <v>40</v>
      </c>
      <c r="B27" s="161"/>
      <c r="C27" s="161"/>
      <c r="D27" s="161"/>
      <c r="E27" s="161"/>
      <c r="F27" s="162"/>
      <c r="G27" s="50">
        <f t="shared" ref="G27:K27" si="9">SUM(G21,G17,G13,G26)</f>
        <v>0</v>
      </c>
      <c r="H27" s="93">
        <f t="shared" si="9"/>
        <v>0</v>
      </c>
      <c r="I27" s="94">
        <f t="shared" si="9"/>
        <v>0</v>
      </c>
      <c r="J27" s="94">
        <f t="shared" si="9"/>
        <v>0</v>
      </c>
      <c r="K27" s="95">
        <f t="shared" si="9"/>
        <v>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4.25" customHeight="1" x14ac:dyDescent="0.3">
      <c r="A28" s="19"/>
      <c r="B28" s="20"/>
      <c r="C28" s="4"/>
      <c r="D28" s="4"/>
      <c r="E28" s="5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3">
      <c r="A29" s="19"/>
      <c r="B29" s="20"/>
      <c r="C29" s="4"/>
      <c r="D29" s="4"/>
      <c r="E29" s="5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3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3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3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4.25" customHeight="1" x14ac:dyDescent="0.3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4.25" customHeight="1" x14ac:dyDescent="0.3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 customHeight="1" x14ac:dyDescent="0.3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4.25" customHeight="1" x14ac:dyDescent="0.3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4.25" customHeight="1" x14ac:dyDescent="0.3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4.25" customHeight="1" x14ac:dyDescent="0.3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4.25" customHeight="1" x14ac:dyDescent="0.3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4.25" customHeight="1" x14ac:dyDescent="0.3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 x14ac:dyDescent="0.3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4.25" customHeight="1" x14ac:dyDescent="0.3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4.25" customHeight="1" x14ac:dyDescent="0.3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4.25" customHeight="1" x14ac:dyDescent="0.3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4.25" customHeight="1" x14ac:dyDescent="0.3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4.25" customHeight="1" x14ac:dyDescent="0.3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4.25" customHeight="1" x14ac:dyDescent="0.3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4.25" customHeight="1" x14ac:dyDescent="0.3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4.25" customHeight="1" x14ac:dyDescent="0.3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4.25" customHeight="1" x14ac:dyDescent="0.3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4.25" customHeight="1" x14ac:dyDescent="0.3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4.25" customHeight="1" x14ac:dyDescent="0.3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4.25" customHeight="1" x14ac:dyDescent="0.3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4.25" customHeight="1" x14ac:dyDescent="0.3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4.25" customHeight="1" x14ac:dyDescent="0.3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4.25" customHeight="1" x14ac:dyDescent="0.3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4.25" customHeight="1" x14ac:dyDescent="0.3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4.25" customHeight="1" x14ac:dyDescent="0.3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4.25" customHeight="1" x14ac:dyDescent="0.3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4.25" customHeight="1" x14ac:dyDescent="0.3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4.25" customHeight="1" x14ac:dyDescent="0.3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4.25" customHeight="1" x14ac:dyDescent="0.3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4.25" customHeight="1" x14ac:dyDescent="0.3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4.25" customHeight="1" x14ac:dyDescent="0.3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4.25" customHeight="1" x14ac:dyDescent="0.3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4.25" customHeight="1" x14ac:dyDescent="0.3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4.25" customHeight="1" x14ac:dyDescent="0.3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4.25" customHeight="1" x14ac:dyDescent="0.3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4.25" customHeight="1" x14ac:dyDescent="0.3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4.25" customHeight="1" x14ac:dyDescent="0.3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4.25" customHeight="1" x14ac:dyDescent="0.3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4.25" customHeight="1" x14ac:dyDescent="0.3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4.25" customHeight="1" x14ac:dyDescent="0.3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 x14ac:dyDescent="0.3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 x14ac:dyDescent="0.3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 x14ac:dyDescent="0.3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 x14ac:dyDescent="0.3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 x14ac:dyDescent="0.3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 x14ac:dyDescent="0.3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 x14ac:dyDescent="0.3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x14ac:dyDescent="0.3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x14ac:dyDescent="0.3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 x14ac:dyDescent="0.3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 x14ac:dyDescent="0.3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 x14ac:dyDescent="0.3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 x14ac:dyDescent="0.3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 x14ac:dyDescent="0.3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 x14ac:dyDescent="0.3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 x14ac:dyDescent="0.3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 x14ac:dyDescent="0.3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 x14ac:dyDescent="0.3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 x14ac:dyDescent="0.3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 x14ac:dyDescent="0.3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 x14ac:dyDescent="0.3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 x14ac:dyDescent="0.3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 x14ac:dyDescent="0.3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 x14ac:dyDescent="0.3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 x14ac:dyDescent="0.3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 x14ac:dyDescent="0.3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 x14ac:dyDescent="0.3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25" customHeight="1" x14ac:dyDescent="0.3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25" customHeight="1" x14ac:dyDescent="0.3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4.25" customHeight="1" x14ac:dyDescent="0.3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4.25" customHeight="1" x14ac:dyDescent="0.3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4.25" customHeight="1" x14ac:dyDescent="0.3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4.25" customHeight="1" x14ac:dyDescent="0.3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4.25" customHeight="1" x14ac:dyDescent="0.3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4.25" customHeight="1" x14ac:dyDescent="0.3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4.25" customHeight="1" x14ac:dyDescent="0.3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4.25" customHeight="1" x14ac:dyDescent="0.3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4.25" customHeight="1" x14ac:dyDescent="0.3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4.25" customHeight="1" x14ac:dyDescent="0.3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4.25" customHeight="1" x14ac:dyDescent="0.3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4.25" customHeight="1" x14ac:dyDescent="0.3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4.25" customHeight="1" x14ac:dyDescent="0.3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4.25" customHeight="1" x14ac:dyDescent="0.3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4.25" customHeight="1" x14ac:dyDescent="0.3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4.25" customHeight="1" x14ac:dyDescent="0.3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4.25" customHeight="1" x14ac:dyDescent="0.3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4.25" customHeight="1" x14ac:dyDescent="0.3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4.25" customHeight="1" x14ac:dyDescent="0.3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4.25" customHeight="1" x14ac:dyDescent="0.3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4.25" customHeight="1" x14ac:dyDescent="0.3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4.25" customHeight="1" x14ac:dyDescent="0.3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4.25" customHeight="1" x14ac:dyDescent="0.3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4.25" customHeight="1" x14ac:dyDescent="0.3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4.25" customHeight="1" x14ac:dyDescent="0.3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4.25" customHeight="1" x14ac:dyDescent="0.3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4.25" customHeight="1" x14ac:dyDescent="0.3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4.25" customHeight="1" x14ac:dyDescent="0.3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4.25" customHeight="1" x14ac:dyDescent="0.3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4.25" customHeight="1" x14ac:dyDescent="0.3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4.25" customHeight="1" x14ac:dyDescent="0.3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4.25" customHeight="1" x14ac:dyDescent="0.3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4.25" customHeight="1" x14ac:dyDescent="0.3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4.25" customHeight="1" x14ac:dyDescent="0.3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4.25" customHeight="1" x14ac:dyDescent="0.3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4.25" customHeight="1" x14ac:dyDescent="0.3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4.25" customHeight="1" x14ac:dyDescent="0.3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4.25" customHeight="1" x14ac:dyDescent="0.3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4.25" customHeight="1" x14ac:dyDescent="0.3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4.25" customHeight="1" x14ac:dyDescent="0.3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4.25" customHeight="1" x14ac:dyDescent="0.3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4.25" customHeight="1" x14ac:dyDescent="0.3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4.25" customHeight="1" x14ac:dyDescent="0.3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25" customHeight="1" x14ac:dyDescent="0.3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4.25" customHeight="1" x14ac:dyDescent="0.3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4.25" customHeight="1" x14ac:dyDescent="0.3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4.25" customHeight="1" x14ac:dyDescent="0.3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4.25" customHeight="1" x14ac:dyDescent="0.3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4.25" customHeight="1" x14ac:dyDescent="0.3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4.25" customHeight="1" x14ac:dyDescent="0.3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4.25" customHeight="1" x14ac:dyDescent="0.3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3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4.25" customHeight="1" x14ac:dyDescent="0.3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4.25" customHeight="1" x14ac:dyDescent="0.3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4.25" customHeight="1" x14ac:dyDescent="0.3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4.25" customHeight="1" x14ac:dyDescent="0.3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4.25" customHeight="1" x14ac:dyDescent="0.3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4.25" customHeight="1" x14ac:dyDescent="0.3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4.25" customHeight="1" x14ac:dyDescent="0.3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4.25" customHeight="1" x14ac:dyDescent="0.3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4.25" customHeight="1" x14ac:dyDescent="0.3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4.25" customHeight="1" x14ac:dyDescent="0.3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4.25" customHeight="1" x14ac:dyDescent="0.3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4.25" customHeight="1" x14ac:dyDescent="0.3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4.25" customHeight="1" x14ac:dyDescent="0.3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4.25" customHeight="1" x14ac:dyDescent="0.3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4.25" customHeight="1" x14ac:dyDescent="0.3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4.25" customHeight="1" x14ac:dyDescent="0.3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4.25" customHeight="1" x14ac:dyDescent="0.3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4.25" customHeight="1" x14ac:dyDescent="0.3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4.25" customHeight="1" x14ac:dyDescent="0.3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4.25" customHeight="1" x14ac:dyDescent="0.3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4.25" customHeight="1" x14ac:dyDescent="0.3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4.25" customHeight="1" x14ac:dyDescent="0.3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4.25" customHeight="1" x14ac:dyDescent="0.3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4.25" customHeight="1" x14ac:dyDescent="0.3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4.25" customHeight="1" x14ac:dyDescent="0.3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4.25" customHeight="1" x14ac:dyDescent="0.3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4.25" customHeight="1" x14ac:dyDescent="0.3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4.25" customHeight="1" x14ac:dyDescent="0.3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4.25" customHeight="1" x14ac:dyDescent="0.3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4.25" customHeight="1" x14ac:dyDescent="0.3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4.25" customHeight="1" x14ac:dyDescent="0.3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4.25" customHeight="1" x14ac:dyDescent="0.3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4.25" customHeight="1" x14ac:dyDescent="0.3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4.25" customHeight="1" x14ac:dyDescent="0.3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4.25" customHeight="1" x14ac:dyDescent="0.3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4.25" customHeight="1" x14ac:dyDescent="0.3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4.25" customHeight="1" x14ac:dyDescent="0.3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4.25" customHeight="1" x14ac:dyDescent="0.3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4.25" customHeight="1" x14ac:dyDescent="0.3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4.25" customHeight="1" x14ac:dyDescent="0.3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4.25" customHeight="1" x14ac:dyDescent="0.3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4.25" customHeight="1" x14ac:dyDescent="0.3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4.25" customHeight="1" x14ac:dyDescent="0.3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4.25" customHeight="1" x14ac:dyDescent="0.3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4.25" customHeight="1" x14ac:dyDescent="0.3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4.25" customHeight="1" x14ac:dyDescent="0.3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4.25" customHeight="1" x14ac:dyDescent="0.3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4.25" customHeight="1" x14ac:dyDescent="0.3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4.25" customHeight="1" x14ac:dyDescent="0.3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4.25" customHeight="1" x14ac:dyDescent="0.3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4.25" customHeight="1" x14ac:dyDescent="0.3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4.25" customHeight="1" x14ac:dyDescent="0.3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4.25" customHeight="1" x14ac:dyDescent="0.3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4.25" customHeight="1" x14ac:dyDescent="0.3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4.25" customHeight="1" x14ac:dyDescent="0.3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4.25" customHeight="1" x14ac:dyDescent="0.3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4.25" customHeight="1" x14ac:dyDescent="0.3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4.25" customHeight="1" x14ac:dyDescent="0.3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4.25" customHeight="1" x14ac:dyDescent="0.3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4.25" customHeight="1" x14ac:dyDescent="0.3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4.25" customHeight="1" x14ac:dyDescent="0.3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4.25" customHeight="1" x14ac:dyDescent="0.3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4.25" customHeight="1" x14ac:dyDescent="0.3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4.25" customHeight="1" x14ac:dyDescent="0.3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4.25" customHeight="1" x14ac:dyDescent="0.3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4.25" customHeight="1" x14ac:dyDescent="0.3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4.25" customHeight="1" x14ac:dyDescent="0.3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4.25" customHeight="1" x14ac:dyDescent="0.3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4.25" customHeight="1" x14ac:dyDescent="0.3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4.25" customHeight="1" x14ac:dyDescent="0.3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4.25" customHeight="1" x14ac:dyDescent="0.3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4.25" customHeight="1" x14ac:dyDescent="0.3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4.25" customHeight="1" x14ac:dyDescent="0.3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.75" customHeight="1" x14ac:dyDescent="0.25">
      <c r="A228" s="8"/>
      <c r="B228" s="41"/>
      <c r="C228" s="8"/>
      <c r="D228" s="8"/>
      <c r="E228" s="8"/>
      <c r="F228" s="8"/>
      <c r="G228" s="42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customHeight="1" x14ac:dyDescent="0.25">
      <c r="A229" s="8"/>
      <c r="B229" s="41"/>
      <c r="C229" s="8"/>
      <c r="D229" s="8"/>
      <c r="E229" s="8"/>
      <c r="F229" s="8"/>
      <c r="G229" s="42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customHeight="1" x14ac:dyDescent="0.25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customHeight="1" x14ac:dyDescent="0.25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customHeight="1" x14ac:dyDescent="0.25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customHeight="1" x14ac:dyDescent="0.25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customHeight="1" x14ac:dyDescent="0.25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customHeight="1" x14ac:dyDescent="0.25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customHeight="1" x14ac:dyDescent="0.25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customHeight="1" x14ac:dyDescent="0.25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customHeight="1" x14ac:dyDescent="0.25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customHeight="1" x14ac:dyDescent="0.25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customHeight="1" x14ac:dyDescent="0.25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customHeight="1" x14ac:dyDescent="0.25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customHeight="1" x14ac:dyDescent="0.25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customHeight="1" x14ac:dyDescent="0.25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customHeight="1" x14ac:dyDescent="0.25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customHeight="1" x14ac:dyDescent="0.25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customHeight="1" x14ac:dyDescent="0.25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customHeight="1" x14ac:dyDescent="0.25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customHeight="1" x14ac:dyDescent="0.25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customHeight="1" x14ac:dyDescent="0.25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customHeight="1" x14ac:dyDescent="0.25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customHeight="1" x14ac:dyDescent="0.25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customHeight="1" x14ac:dyDescent="0.25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customHeight="1" x14ac:dyDescent="0.25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customHeight="1" x14ac:dyDescent="0.25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customHeight="1" x14ac:dyDescent="0.25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customHeight="1" x14ac:dyDescent="0.25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customHeight="1" x14ac:dyDescent="0.25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customHeight="1" x14ac:dyDescent="0.25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customHeight="1" x14ac:dyDescent="0.25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customHeight="1" x14ac:dyDescent="0.25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customHeight="1" x14ac:dyDescent="0.25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customHeight="1" x14ac:dyDescent="0.25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customHeight="1" x14ac:dyDescent="0.25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customHeight="1" x14ac:dyDescent="0.25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customHeight="1" x14ac:dyDescent="0.25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customHeight="1" x14ac:dyDescent="0.25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customHeight="1" x14ac:dyDescent="0.25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customHeight="1" x14ac:dyDescent="0.25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customHeight="1" x14ac:dyDescent="0.25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customHeight="1" x14ac:dyDescent="0.25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customHeight="1" x14ac:dyDescent="0.25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customHeight="1" x14ac:dyDescent="0.25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customHeight="1" x14ac:dyDescent="0.25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customHeight="1" x14ac:dyDescent="0.25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customHeight="1" x14ac:dyDescent="0.25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customHeight="1" x14ac:dyDescent="0.25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customHeight="1" x14ac:dyDescent="0.25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customHeight="1" x14ac:dyDescent="0.25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customHeight="1" x14ac:dyDescent="0.25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customHeight="1" x14ac:dyDescent="0.25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customHeight="1" x14ac:dyDescent="0.25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customHeight="1" x14ac:dyDescent="0.25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customHeight="1" x14ac:dyDescent="0.25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customHeight="1" x14ac:dyDescent="0.25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customHeight="1" x14ac:dyDescent="0.25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customHeight="1" x14ac:dyDescent="0.25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customHeight="1" x14ac:dyDescent="0.25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customHeight="1" x14ac:dyDescent="0.25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customHeight="1" x14ac:dyDescent="0.25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customHeight="1" x14ac:dyDescent="0.25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customHeight="1" x14ac:dyDescent="0.25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customHeight="1" x14ac:dyDescent="0.25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customHeight="1" x14ac:dyDescent="0.25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customHeight="1" x14ac:dyDescent="0.25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customHeight="1" x14ac:dyDescent="0.25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customHeight="1" x14ac:dyDescent="0.25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customHeight="1" x14ac:dyDescent="0.25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customHeight="1" x14ac:dyDescent="0.25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customHeight="1" x14ac:dyDescent="0.25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customHeight="1" x14ac:dyDescent="0.25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customHeight="1" x14ac:dyDescent="0.25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customHeight="1" x14ac:dyDescent="0.25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customHeight="1" x14ac:dyDescent="0.25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customHeight="1" x14ac:dyDescent="0.25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customHeight="1" x14ac:dyDescent="0.25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customHeight="1" x14ac:dyDescent="0.25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customHeight="1" x14ac:dyDescent="0.25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customHeight="1" x14ac:dyDescent="0.25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customHeight="1" x14ac:dyDescent="0.25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customHeight="1" x14ac:dyDescent="0.25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customHeight="1" x14ac:dyDescent="0.25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customHeight="1" x14ac:dyDescent="0.25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customHeight="1" x14ac:dyDescent="0.25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customHeight="1" x14ac:dyDescent="0.25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customHeight="1" x14ac:dyDescent="0.25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customHeight="1" x14ac:dyDescent="0.25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customHeight="1" x14ac:dyDescent="0.25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customHeight="1" x14ac:dyDescent="0.25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customHeight="1" x14ac:dyDescent="0.25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customHeight="1" x14ac:dyDescent="0.25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customHeight="1" x14ac:dyDescent="0.25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customHeight="1" x14ac:dyDescent="0.25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customHeight="1" x14ac:dyDescent="0.25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customHeight="1" x14ac:dyDescent="0.25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customHeight="1" x14ac:dyDescent="0.25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customHeight="1" x14ac:dyDescent="0.25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customHeight="1" x14ac:dyDescent="0.25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customHeight="1" x14ac:dyDescent="0.25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customHeight="1" x14ac:dyDescent="0.25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customHeight="1" x14ac:dyDescent="0.25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customHeight="1" x14ac:dyDescent="0.25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customHeight="1" x14ac:dyDescent="0.25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customHeight="1" x14ac:dyDescent="0.25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customHeight="1" x14ac:dyDescent="0.25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customHeight="1" x14ac:dyDescent="0.25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customHeight="1" x14ac:dyDescent="0.25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customHeight="1" x14ac:dyDescent="0.25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customHeight="1" x14ac:dyDescent="0.25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customHeight="1" x14ac:dyDescent="0.25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customHeight="1" x14ac:dyDescent="0.25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customHeight="1" x14ac:dyDescent="0.25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customHeight="1" x14ac:dyDescent="0.25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customHeight="1" x14ac:dyDescent="0.25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customHeight="1" x14ac:dyDescent="0.25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customHeight="1" x14ac:dyDescent="0.25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customHeight="1" x14ac:dyDescent="0.25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customHeight="1" x14ac:dyDescent="0.25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customHeight="1" x14ac:dyDescent="0.25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customHeight="1" x14ac:dyDescent="0.25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customHeight="1" x14ac:dyDescent="0.25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customHeight="1" x14ac:dyDescent="0.25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customHeight="1" x14ac:dyDescent="0.25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customHeight="1" x14ac:dyDescent="0.25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customHeight="1" x14ac:dyDescent="0.25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customHeight="1" x14ac:dyDescent="0.25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customHeight="1" x14ac:dyDescent="0.25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customHeight="1" x14ac:dyDescent="0.25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customHeight="1" x14ac:dyDescent="0.25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customHeight="1" x14ac:dyDescent="0.25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customHeight="1" x14ac:dyDescent="0.25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customHeight="1" x14ac:dyDescent="0.25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customHeight="1" x14ac:dyDescent="0.25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customHeight="1" x14ac:dyDescent="0.25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customHeight="1" x14ac:dyDescent="0.25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customHeight="1" x14ac:dyDescent="0.25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customHeight="1" x14ac:dyDescent="0.25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customHeight="1" x14ac:dyDescent="0.25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customHeight="1" x14ac:dyDescent="0.25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customHeight="1" x14ac:dyDescent="0.25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customHeight="1" x14ac:dyDescent="0.25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customHeight="1" x14ac:dyDescent="0.25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customHeight="1" x14ac:dyDescent="0.25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customHeight="1" x14ac:dyDescent="0.25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customHeight="1" x14ac:dyDescent="0.25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customHeight="1" x14ac:dyDescent="0.25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customHeight="1" x14ac:dyDescent="0.25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customHeight="1" x14ac:dyDescent="0.25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customHeight="1" x14ac:dyDescent="0.25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customHeight="1" x14ac:dyDescent="0.25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customHeight="1" x14ac:dyDescent="0.25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customHeight="1" x14ac:dyDescent="0.25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customHeight="1" x14ac:dyDescent="0.25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customHeight="1" x14ac:dyDescent="0.25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customHeight="1" x14ac:dyDescent="0.25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customHeight="1" x14ac:dyDescent="0.25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customHeight="1" x14ac:dyDescent="0.25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customHeight="1" x14ac:dyDescent="0.25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customHeight="1" x14ac:dyDescent="0.25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customHeight="1" x14ac:dyDescent="0.25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customHeight="1" x14ac:dyDescent="0.25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customHeight="1" x14ac:dyDescent="0.25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customHeight="1" x14ac:dyDescent="0.25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customHeight="1" x14ac:dyDescent="0.25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customHeight="1" x14ac:dyDescent="0.25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customHeight="1" x14ac:dyDescent="0.25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customHeight="1" x14ac:dyDescent="0.25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customHeight="1" x14ac:dyDescent="0.25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customHeight="1" x14ac:dyDescent="0.25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customHeight="1" x14ac:dyDescent="0.25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customHeight="1" x14ac:dyDescent="0.25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customHeight="1" x14ac:dyDescent="0.25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customHeight="1" x14ac:dyDescent="0.25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customHeight="1" x14ac:dyDescent="0.25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customHeight="1" x14ac:dyDescent="0.25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customHeight="1" x14ac:dyDescent="0.25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customHeight="1" x14ac:dyDescent="0.25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customHeight="1" x14ac:dyDescent="0.25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customHeight="1" x14ac:dyDescent="0.25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customHeight="1" x14ac:dyDescent="0.25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customHeight="1" x14ac:dyDescent="0.25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customHeight="1" x14ac:dyDescent="0.25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customHeight="1" x14ac:dyDescent="0.25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customHeight="1" x14ac:dyDescent="0.25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customHeight="1" x14ac:dyDescent="0.25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customHeight="1" x14ac:dyDescent="0.25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customHeight="1" x14ac:dyDescent="0.25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customHeight="1" x14ac:dyDescent="0.25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customHeight="1" x14ac:dyDescent="0.25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customHeight="1" x14ac:dyDescent="0.25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customHeight="1" x14ac:dyDescent="0.25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customHeight="1" x14ac:dyDescent="0.25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customHeight="1" x14ac:dyDescent="0.25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customHeight="1" x14ac:dyDescent="0.25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customHeight="1" x14ac:dyDescent="0.25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customHeight="1" x14ac:dyDescent="0.25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customHeight="1" x14ac:dyDescent="0.25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customHeight="1" x14ac:dyDescent="0.25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customHeight="1" x14ac:dyDescent="0.25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customHeight="1" x14ac:dyDescent="0.25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customHeight="1" x14ac:dyDescent="0.25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customHeight="1" x14ac:dyDescent="0.25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customHeight="1" x14ac:dyDescent="0.25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customHeight="1" x14ac:dyDescent="0.25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customHeight="1" x14ac:dyDescent="0.25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customHeight="1" x14ac:dyDescent="0.25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customHeight="1" x14ac:dyDescent="0.25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customHeight="1" x14ac:dyDescent="0.25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customHeight="1" x14ac:dyDescent="0.25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customHeight="1" x14ac:dyDescent="0.25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customHeight="1" x14ac:dyDescent="0.25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customHeight="1" x14ac:dyDescent="0.25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customHeight="1" x14ac:dyDescent="0.25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customHeight="1" x14ac:dyDescent="0.25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customHeight="1" x14ac:dyDescent="0.25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customHeight="1" x14ac:dyDescent="0.25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customHeight="1" x14ac:dyDescent="0.25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customHeight="1" x14ac:dyDescent="0.25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customHeight="1" x14ac:dyDescent="0.25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customHeight="1" x14ac:dyDescent="0.25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customHeight="1" x14ac:dyDescent="0.25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customHeight="1" x14ac:dyDescent="0.25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customHeight="1" x14ac:dyDescent="0.25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customHeight="1" x14ac:dyDescent="0.25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customHeight="1" x14ac:dyDescent="0.25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customHeight="1" x14ac:dyDescent="0.25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customHeight="1" x14ac:dyDescent="0.25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customHeight="1" x14ac:dyDescent="0.25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5.75" customHeight="1" x14ac:dyDescent="0.25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5.75" customHeight="1" x14ac:dyDescent="0.25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5.75" customHeight="1" x14ac:dyDescent="0.25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5.75" customHeight="1" x14ac:dyDescent="0.25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5.75" customHeight="1" x14ac:dyDescent="0.25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5.75" customHeight="1" x14ac:dyDescent="0.25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5.75" customHeight="1" x14ac:dyDescent="0.25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5.75" customHeight="1" x14ac:dyDescent="0.25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5.75" customHeight="1" x14ac:dyDescent="0.25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5.75" customHeight="1" x14ac:dyDescent="0.25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5.75" customHeight="1" x14ac:dyDescent="0.25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5.75" customHeight="1" x14ac:dyDescent="0.25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5.75" customHeight="1" x14ac:dyDescent="0.25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5.75" customHeight="1" x14ac:dyDescent="0.25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5.75" customHeight="1" x14ac:dyDescent="0.25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5.75" customHeight="1" x14ac:dyDescent="0.25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5.75" customHeight="1" x14ac:dyDescent="0.25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5.75" customHeight="1" x14ac:dyDescent="0.25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5.75" customHeight="1" x14ac:dyDescent="0.25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5.75" customHeight="1" x14ac:dyDescent="0.25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5.75" customHeight="1" x14ac:dyDescent="0.25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5.75" customHeight="1" x14ac:dyDescent="0.25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5.75" customHeight="1" x14ac:dyDescent="0.25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5.75" customHeight="1" x14ac:dyDescent="0.25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5.75" customHeight="1" x14ac:dyDescent="0.25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5.75" customHeight="1" x14ac:dyDescent="0.25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5.75" customHeight="1" x14ac:dyDescent="0.25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5.75" customHeight="1" x14ac:dyDescent="0.25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5.75" customHeight="1" x14ac:dyDescent="0.25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5.75" customHeight="1" x14ac:dyDescent="0.25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5.75" customHeight="1" x14ac:dyDescent="0.25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5.75" customHeight="1" x14ac:dyDescent="0.25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5.75" customHeight="1" x14ac:dyDescent="0.25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5.75" customHeight="1" x14ac:dyDescent="0.25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5.75" customHeight="1" x14ac:dyDescent="0.25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5.75" customHeight="1" x14ac:dyDescent="0.25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5.75" customHeight="1" x14ac:dyDescent="0.25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5.75" customHeight="1" x14ac:dyDescent="0.25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5.75" customHeight="1" x14ac:dyDescent="0.25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5.75" customHeight="1" x14ac:dyDescent="0.25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5.75" customHeight="1" x14ac:dyDescent="0.25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5.75" customHeight="1" x14ac:dyDescent="0.25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5.75" customHeight="1" x14ac:dyDescent="0.25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5.75" customHeight="1" x14ac:dyDescent="0.25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5.75" customHeight="1" x14ac:dyDescent="0.25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5.75" customHeight="1" x14ac:dyDescent="0.25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5.75" customHeight="1" x14ac:dyDescent="0.25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5.75" customHeight="1" x14ac:dyDescent="0.25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5.75" customHeight="1" x14ac:dyDescent="0.25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5.75" customHeight="1" x14ac:dyDescent="0.25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5.75" customHeight="1" x14ac:dyDescent="0.25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5.75" customHeight="1" x14ac:dyDescent="0.25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5.75" customHeight="1" x14ac:dyDescent="0.25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5.75" customHeight="1" x14ac:dyDescent="0.25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5.75" customHeight="1" x14ac:dyDescent="0.25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5.75" customHeight="1" x14ac:dyDescent="0.25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5.75" customHeight="1" x14ac:dyDescent="0.25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5.75" customHeight="1" x14ac:dyDescent="0.25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5.75" customHeight="1" x14ac:dyDescent="0.25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5.75" customHeight="1" x14ac:dyDescent="0.25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5.75" customHeight="1" x14ac:dyDescent="0.25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5.75" customHeight="1" x14ac:dyDescent="0.25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5.75" customHeight="1" x14ac:dyDescent="0.25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5.75" customHeight="1" x14ac:dyDescent="0.25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5.75" customHeight="1" x14ac:dyDescent="0.25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5.75" customHeight="1" x14ac:dyDescent="0.25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5.75" customHeight="1" x14ac:dyDescent="0.25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5.75" customHeight="1" x14ac:dyDescent="0.25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5.75" customHeight="1" x14ac:dyDescent="0.25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5.75" customHeight="1" x14ac:dyDescent="0.25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5.75" customHeight="1" x14ac:dyDescent="0.25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5.75" customHeight="1" x14ac:dyDescent="0.25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5.75" customHeight="1" x14ac:dyDescent="0.25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5.75" customHeight="1" x14ac:dyDescent="0.25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5.75" customHeight="1" x14ac:dyDescent="0.25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5.75" customHeight="1" x14ac:dyDescent="0.25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5.75" customHeight="1" x14ac:dyDescent="0.25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5.75" customHeight="1" x14ac:dyDescent="0.25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5.75" customHeight="1" x14ac:dyDescent="0.25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5.75" customHeight="1" x14ac:dyDescent="0.25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5.75" customHeight="1" x14ac:dyDescent="0.25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5.75" customHeight="1" x14ac:dyDescent="0.25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5.75" customHeight="1" x14ac:dyDescent="0.25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5.75" customHeight="1" x14ac:dyDescent="0.25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5.75" customHeight="1" x14ac:dyDescent="0.25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5.75" customHeight="1" x14ac:dyDescent="0.25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5.75" customHeight="1" x14ac:dyDescent="0.25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5.75" customHeight="1" x14ac:dyDescent="0.25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5.75" customHeight="1" x14ac:dyDescent="0.25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5.75" customHeight="1" x14ac:dyDescent="0.25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5.75" customHeight="1" x14ac:dyDescent="0.25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5.75" customHeight="1" x14ac:dyDescent="0.25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5.75" customHeight="1" x14ac:dyDescent="0.25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5.75" customHeight="1" x14ac:dyDescent="0.25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5.75" customHeight="1" x14ac:dyDescent="0.25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5.75" customHeight="1" x14ac:dyDescent="0.25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5.75" customHeight="1" x14ac:dyDescent="0.25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5.75" customHeight="1" x14ac:dyDescent="0.25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5.75" customHeight="1" x14ac:dyDescent="0.25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5.75" customHeight="1" x14ac:dyDescent="0.25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5.75" customHeight="1" x14ac:dyDescent="0.25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5.75" customHeight="1" x14ac:dyDescent="0.25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5.75" customHeight="1" x14ac:dyDescent="0.25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5.75" customHeight="1" x14ac:dyDescent="0.25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5.75" customHeight="1" x14ac:dyDescent="0.25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5.75" customHeight="1" x14ac:dyDescent="0.25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5.75" customHeight="1" x14ac:dyDescent="0.25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5.75" customHeight="1" x14ac:dyDescent="0.25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5.75" customHeight="1" x14ac:dyDescent="0.25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5.75" customHeight="1" x14ac:dyDescent="0.25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5.75" customHeight="1" x14ac:dyDescent="0.25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5.75" customHeight="1" x14ac:dyDescent="0.25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5.75" customHeight="1" x14ac:dyDescent="0.25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5.75" customHeight="1" x14ac:dyDescent="0.25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5.75" customHeight="1" x14ac:dyDescent="0.25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5.75" customHeight="1" x14ac:dyDescent="0.25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5.75" customHeight="1" x14ac:dyDescent="0.25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5.75" customHeight="1" x14ac:dyDescent="0.25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5.75" customHeight="1" x14ac:dyDescent="0.25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5.75" customHeight="1" x14ac:dyDescent="0.25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5.75" customHeight="1" x14ac:dyDescent="0.25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5.75" customHeight="1" x14ac:dyDescent="0.25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5.75" customHeight="1" x14ac:dyDescent="0.25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5.75" customHeight="1" x14ac:dyDescent="0.25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5.75" customHeight="1" x14ac:dyDescent="0.25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5.75" customHeight="1" x14ac:dyDescent="0.25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5.75" customHeight="1" x14ac:dyDescent="0.25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5.75" customHeight="1" x14ac:dyDescent="0.25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5.75" customHeight="1" x14ac:dyDescent="0.25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5.75" customHeight="1" x14ac:dyDescent="0.25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5.75" customHeight="1" x14ac:dyDescent="0.25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5.75" customHeight="1" x14ac:dyDescent="0.25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5.75" customHeight="1" x14ac:dyDescent="0.25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5.75" customHeight="1" x14ac:dyDescent="0.25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5.75" customHeight="1" x14ac:dyDescent="0.25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5.75" customHeight="1" x14ac:dyDescent="0.25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5.75" customHeight="1" x14ac:dyDescent="0.25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5.75" customHeight="1" x14ac:dyDescent="0.25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5.75" customHeight="1" x14ac:dyDescent="0.25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5.75" customHeight="1" x14ac:dyDescent="0.25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5.75" customHeight="1" x14ac:dyDescent="0.25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5.75" customHeight="1" x14ac:dyDescent="0.25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5.75" customHeight="1" x14ac:dyDescent="0.25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5.75" customHeight="1" x14ac:dyDescent="0.25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5.75" customHeight="1" x14ac:dyDescent="0.25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5.75" customHeight="1" x14ac:dyDescent="0.25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5.75" customHeight="1" x14ac:dyDescent="0.25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5.75" customHeight="1" x14ac:dyDescent="0.25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5.75" customHeight="1" x14ac:dyDescent="0.25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5.75" customHeight="1" x14ac:dyDescent="0.25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5.75" customHeight="1" x14ac:dyDescent="0.25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5.75" customHeight="1" x14ac:dyDescent="0.25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5.75" customHeight="1" x14ac:dyDescent="0.25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5.75" customHeight="1" x14ac:dyDescent="0.25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customHeight="1" x14ac:dyDescent="0.25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5.75" customHeight="1" x14ac:dyDescent="0.25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5.75" customHeight="1" x14ac:dyDescent="0.25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5.75" customHeight="1" x14ac:dyDescent="0.25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5.75" customHeight="1" x14ac:dyDescent="0.25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5.75" customHeight="1" x14ac:dyDescent="0.25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5.75" customHeight="1" x14ac:dyDescent="0.25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5.75" customHeight="1" x14ac:dyDescent="0.25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5.75" customHeight="1" x14ac:dyDescent="0.25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5.75" customHeight="1" x14ac:dyDescent="0.25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5.75" customHeight="1" x14ac:dyDescent="0.25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5.75" customHeight="1" x14ac:dyDescent="0.25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5.75" customHeight="1" x14ac:dyDescent="0.25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5.75" customHeight="1" x14ac:dyDescent="0.25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5.75" customHeight="1" x14ac:dyDescent="0.25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5.75" customHeight="1" x14ac:dyDescent="0.25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5.75" customHeight="1" x14ac:dyDescent="0.25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5.75" customHeight="1" x14ac:dyDescent="0.25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5.75" customHeight="1" x14ac:dyDescent="0.25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5.75" customHeight="1" x14ac:dyDescent="0.25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5.75" customHeight="1" x14ac:dyDescent="0.25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5.75" customHeight="1" x14ac:dyDescent="0.25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5.75" customHeight="1" x14ac:dyDescent="0.25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5.75" customHeight="1" x14ac:dyDescent="0.25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5.75" customHeight="1" x14ac:dyDescent="0.25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5.75" customHeight="1" x14ac:dyDescent="0.25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5.75" customHeight="1" x14ac:dyDescent="0.25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5.75" customHeight="1" x14ac:dyDescent="0.25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5.75" customHeight="1" x14ac:dyDescent="0.25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5.75" customHeight="1" x14ac:dyDescent="0.25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5.75" customHeight="1" x14ac:dyDescent="0.25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5.75" customHeight="1" x14ac:dyDescent="0.25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5.75" customHeight="1" x14ac:dyDescent="0.25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5.75" customHeight="1" x14ac:dyDescent="0.25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5.75" customHeight="1" x14ac:dyDescent="0.25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5.75" customHeight="1" x14ac:dyDescent="0.25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5.75" customHeight="1" x14ac:dyDescent="0.25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5.75" customHeight="1" x14ac:dyDescent="0.25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5.75" customHeight="1" x14ac:dyDescent="0.25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5.75" customHeight="1" x14ac:dyDescent="0.25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5.75" customHeight="1" x14ac:dyDescent="0.25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5.75" customHeight="1" x14ac:dyDescent="0.25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5.75" customHeight="1" x14ac:dyDescent="0.25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5.75" customHeight="1" x14ac:dyDescent="0.25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5.75" customHeight="1" x14ac:dyDescent="0.25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5.75" customHeight="1" x14ac:dyDescent="0.25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5.75" customHeight="1" x14ac:dyDescent="0.25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5.75" customHeight="1" x14ac:dyDescent="0.25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5.75" customHeight="1" x14ac:dyDescent="0.25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5.75" customHeight="1" x14ac:dyDescent="0.25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5.75" customHeight="1" x14ac:dyDescent="0.25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5.75" customHeight="1" x14ac:dyDescent="0.25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5.75" customHeight="1" x14ac:dyDescent="0.25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5.75" customHeight="1" x14ac:dyDescent="0.25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5.75" customHeight="1" x14ac:dyDescent="0.25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5.75" customHeight="1" x14ac:dyDescent="0.25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5.75" customHeight="1" x14ac:dyDescent="0.25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5.75" customHeight="1" x14ac:dyDescent="0.25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5.75" customHeight="1" x14ac:dyDescent="0.25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5.75" customHeight="1" x14ac:dyDescent="0.25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5.75" customHeight="1" x14ac:dyDescent="0.25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5.75" customHeight="1" x14ac:dyDescent="0.25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5.75" customHeight="1" x14ac:dyDescent="0.25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5.75" customHeight="1" x14ac:dyDescent="0.25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5.75" customHeight="1" x14ac:dyDescent="0.25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5.75" customHeight="1" x14ac:dyDescent="0.25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customHeight="1" x14ac:dyDescent="0.25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5.75" customHeight="1" x14ac:dyDescent="0.25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5.75" customHeight="1" x14ac:dyDescent="0.25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5.75" customHeight="1" x14ac:dyDescent="0.25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5.75" customHeight="1" x14ac:dyDescent="0.25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5.75" customHeight="1" x14ac:dyDescent="0.25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5.75" customHeight="1" x14ac:dyDescent="0.25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5.75" customHeight="1" x14ac:dyDescent="0.25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5.75" customHeight="1" x14ac:dyDescent="0.25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5.75" customHeight="1" x14ac:dyDescent="0.25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5.75" customHeight="1" x14ac:dyDescent="0.25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5.75" customHeight="1" x14ac:dyDescent="0.25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5.75" customHeight="1" x14ac:dyDescent="0.25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5.75" customHeight="1" x14ac:dyDescent="0.25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5.75" customHeight="1" x14ac:dyDescent="0.25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5.75" customHeight="1" x14ac:dyDescent="0.25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5.75" customHeight="1" x14ac:dyDescent="0.25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5.75" customHeight="1" x14ac:dyDescent="0.25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5.75" customHeight="1" x14ac:dyDescent="0.25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5.75" customHeight="1" x14ac:dyDescent="0.25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5.75" customHeight="1" x14ac:dyDescent="0.25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5.75" customHeight="1" x14ac:dyDescent="0.25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5.75" customHeight="1" x14ac:dyDescent="0.25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5.75" customHeight="1" x14ac:dyDescent="0.25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5.75" customHeight="1" x14ac:dyDescent="0.25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5.75" customHeight="1" x14ac:dyDescent="0.25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5.75" customHeight="1" x14ac:dyDescent="0.25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5.75" customHeight="1" x14ac:dyDescent="0.25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5.75" customHeight="1" x14ac:dyDescent="0.25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5.75" customHeight="1" x14ac:dyDescent="0.25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5.75" customHeight="1" x14ac:dyDescent="0.25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5.75" customHeight="1" x14ac:dyDescent="0.25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5.75" customHeight="1" x14ac:dyDescent="0.25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5.75" customHeight="1" x14ac:dyDescent="0.25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5.75" customHeight="1" x14ac:dyDescent="0.25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5.75" customHeight="1" x14ac:dyDescent="0.25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5.75" customHeight="1" x14ac:dyDescent="0.25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5.75" customHeight="1" x14ac:dyDescent="0.25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5.75" customHeight="1" x14ac:dyDescent="0.25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5.75" customHeight="1" x14ac:dyDescent="0.25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5.75" customHeight="1" x14ac:dyDescent="0.25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5.75" customHeight="1" x14ac:dyDescent="0.25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5.75" customHeight="1" x14ac:dyDescent="0.25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5.75" customHeight="1" x14ac:dyDescent="0.25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5.75" customHeight="1" x14ac:dyDescent="0.25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5.75" customHeight="1" x14ac:dyDescent="0.25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5.75" customHeight="1" x14ac:dyDescent="0.25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5.75" customHeight="1" x14ac:dyDescent="0.25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5.75" customHeight="1" x14ac:dyDescent="0.25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5.75" customHeight="1" x14ac:dyDescent="0.25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5.75" customHeight="1" x14ac:dyDescent="0.25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5.75" customHeight="1" x14ac:dyDescent="0.25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5.75" customHeight="1" x14ac:dyDescent="0.25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5.75" customHeight="1" x14ac:dyDescent="0.25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.75" customHeight="1" x14ac:dyDescent="0.25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5.75" customHeight="1" x14ac:dyDescent="0.25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5.75" customHeight="1" x14ac:dyDescent="0.25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5.75" customHeight="1" x14ac:dyDescent="0.25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5.75" customHeight="1" x14ac:dyDescent="0.25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5.75" customHeight="1" x14ac:dyDescent="0.25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5.75" customHeight="1" x14ac:dyDescent="0.25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5.75" customHeight="1" x14ac:dyDescent="0.25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5.75" customHeight="1" x14ac:dyDescent="0.25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5.75" customHeight="1" x14ac:dyDescent="0.25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5.75" customHeight="1" x14ac:dyDescent="0.25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5.75" customHeight="1" x14ac:dyDescent="0.25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5.75" customHeight="1" x14ac:dyDescent="0.25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5.75" customHeight="1" x14ac:dyDescent="0.25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5.75" customHeight="1" x14ac:dyDescent="0.25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5.75" customHeight="1" x14ac:dyDescent="0.25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5.75" customHeight="1" x14ac:dyDescent="0.25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5.75" customHeight="1" x14ac:dyDescent="0.25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5.75" customHeight="1" x14ac:dyDescent="0.25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5.75" customHeight="1" x14ac:dyDescent="0.25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5.75" customHeight="1" x14ac:dyDescent="0.25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5.75" customHeight="1" x14ac:dyDescent="0.25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5.75" customHeight="1" x14ac:dyDescent="0.25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5.75" customHeight="1" x14ac:dyDescent="0.25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5.75" customHeight="1" x14ac:dyDescent="0.25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5.75" customHeight="1" x14ac:dyDescent="0.25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5.75" customHeight="1" x14ac:dyDescent="0.25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5.75" customHeight="1" x14ac:dyDescent="0.25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5.75" customHeight="1" x14ac:dyDescent="0.25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5.75" customHeight="1" x14ac:dyDescent="0.25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5.75" customHeight="1" x14ac:dyDescent="0.25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5.75" customHeight="1" x14ac:dyDescent="0.25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5.75" customHeight="1" x14ac:dyDescent="0.25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5.75" customHeight="1" x14ac:dyDescent="0.25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5.75" customHeight="1" x14ac:dyDescent="0.25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5.75" customHeight="1" x14ac:dyDescent="0.25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5.75" customHeight="1" x14ac:dyDescent="0.25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5.75" customHeight="1" x14ac:dyDescent="0.25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5.75" customHeight="1" x14ac:dyDescent="0.25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5.75" customHeight="1" x14ac:dyDescent="0.25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5.75" customHeight="1" x14ac:dyDescent="0.25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5.75" customHeight="1" x14ac:dyDescent="0.25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5.75" customHeight="1" x14ac:dyDescent="0.25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5.75" customHeight="1" x14ac:dyDescent="0.25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5.75" customHeight="1" x14ac:dyDescent="0.25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5.75" customHeight="1" x14ac:dyDescent="0.25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5.75" customHeight="1" x14ac:dyDescent="0.25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5.75" customHeight="1" x14ac:dyDescent="0.25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5.75" customHeight="1" x14ac:dyDescent="0.25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5.75" customHeight="1" x14ac:dyDescent="0.25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5.75" customHeight="1" x14ac:dyDescent="0.25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5.75" customHeight="1" x14ac:dyDescent="0.25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5.75" customHeight="1" x14ac:dyDescent="0.25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5.75" customHeight="1" x14ac:dyDescent="0.25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5.75" customHeight="1" x14ac:dyDescent="0.25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5.75" customHeight="1" x14ac:dyDescent="0.25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5.75" customHeight="1" x14ac:dyDescent="0.25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5.75" customHeight="1" x14ac:dyDescent="0.25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5.75" customHeight="1" x14ac:dyDescent="0.25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5.75" customHeight="1" x14ac:dyDescent="0.25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5.75" customHeight="1" x14ac:dyDescent="0.25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5.75" customHeight="1" x14ac:dyDescent="0.25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5.75" customHeight="1" x14ac:dyDescent="0.25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5.75" customHeight="1" x14ac:dyDescent="0.25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5.75" customHeight="1" x14ac:dyDescent="0.25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5.75" customHeight="1" x14ac:dyDescent="0.25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5.75" customHeight="1" x14ac:dyDescent="0.25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5.75" customHeight="1" x14ac:dyDescent="0.25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5.75" customHeight="1" x14ac:dyDescent="0.25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5.75" customHeight="1" x14ac:dyDescent="0.25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5.75" customHeight="1" x14ac:dyDescent="0.25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5.75" customHeight="1" x14ac:dyDescent="0.25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5.75" customHeight="1" x14ac:dyDescent="0.25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5.75" customHeight="1" x14ac:dyDescent="0.25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5.75" customHeight="1" x14ac:dyDescent="0.25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5.75" customHeight="1" x14ac:dyDescent="0.25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5.75" customHeight="1" x14ac:dyDescent="0.25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5.75" customHeight="1" x14ac:dyDescent="0.25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5.75" customHeight="1" x14ac:dyDescent="0.25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5.75" customHeight="1" x14ac:dyDescent="0.25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5.75" customHeight="1" x14ac:dyDescent="0.25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5.75" customHeight="1" x14ac:dyDescent="0.25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5.75" customHeight="1" x14ac:dyDescent="0.25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5.75" customHeight="1" x14ac:dyDescent="0.25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5.75" customHeight="1" x14ac:dyDescent="0.25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5.75" customHeight="1" x14ac:dyDescent="0.25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5.75" customHeight="1" x14ac:dyDescent="0.25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5.75" customHeight="1" x14ac:dyDescent="0.25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5.75" customHeight="1" x14ac:dyDescent="0.25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5.75" customHeight="1" x14ac:dyDescent="0.25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5.75" customHeight="1" x14ac:dyDescent="0.25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5.75" customHeight="1" x14ac:dyDescent="0.25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5.75" customHeight="1" x14ac:dyDescent="0.25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5.75" customHeight="1" x14ac:dyDescent="0.25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5.75" customHeight="1" x14ac:dyDescent="0.25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5.75" customHeight="1" x14ac:dyDescent="0.25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5.75" customHeight="1" x14ac:dyDescent="0.25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5.75" customHeight="1" x14ac:dyDescent="0.25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5.75" customHeight="1" x14ac:dyDescent="0.25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5.75" customHeight="1" x14ac:dyDescent="0.25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5.75" customHeight="1" x14ac:dyDescent="0.25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5.75" customHeight="1" x14ac:dyDescent="0.25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5.75" customHeight="1" x14ac:dyDescent="0.25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5.75" customHeight="1" x14ac:dyDescent="0.25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5.75" customHeight="1" x14ac:dyDescent="0.25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5.75" customHeight="1" x14ac:dyDescent="0.25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5.75" customHeight="1" x14ac:dyDescent="0.25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5.75" customHeight="1" x14ac:dyDescent="0.25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5.75" customHeight="1" x14ac:dyDescent="0.25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5.75" customHeight="1" x14ac:dyDescent="0.25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5.75" customHeight="1" x14ac:dyDescent="0.25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5.75" customHeight="1" x14ac:dyDescent="0.25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5.75" customHeight="1" x14ac:dyDescent="0.25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5.75" customHeight="1" x14ac:dyDescent="0.25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5.75" customHeight="1" x14ac:dyDescent="0.25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5.75" customHeight="1" x14ac:dyDescent="0.25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5.75" customHeight="1" x14ac:dyDescent="0.25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5.75" customHeight="1" x14ac:dyDescent="0.25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5.75" customHeight="1" x14ac:dyDescent="0.25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5.75" customHeight="1" x14ac:dyDescent="0.25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5.75" customHeight="1" x14ac:dyDescent="0.25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5.75" customHeight="1" x14ac:dyDescent="0.25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5.75" customHeight="1" x14ac:dyDescent="0.25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5.75" customHeight="1" x14ac:dyDescent="0.25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5.75" customHeight="1" x14ac:dyDescent="0.25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5.75" customHeight="1" x14ac:dyDescent="0.25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5.75" customHeight="1" x14ac:dyDescent="0.25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5.75" customHeight="1" x14ac:dyDescent="0.25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5.75" customHeight="1" x14ac:dyDescent="0.25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5.75" customHeight="1" x14ac:dyDescent="0.25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5.75" customHeight="1" x14ac:dyDescent="0.25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5.75" customHeight="1" x14ac:dyDescent="0.25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5.75" customHeight="1" x14ac:dyDescent="0.25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5.75" customHeight="1" x14ac:dyDescent="0.25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5.75" customHeight="1" x14ac:dyDescent="0.25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5.75" customHeight="1" x14ac:dyDescent="0.25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5.75" customHeight="1" x14ac:dyDescent="0.25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5.75" customHeight="1" x14ac:dyDescent="0.25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5.75" customHeight="1" x14ac:dyDescent="0.25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5.75" customHeight="1" x14ac:dyDescent="0.25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5.75" customHeight="1" x14ac:dyDescent="0.25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5.75" customHeight="1" x14ac:dyDescent="0.25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5.75" customHeight="1" x14ac:dyDescent="0.25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5.75" customHeight="1" x14ac:dyDescent="0.25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5.75" customHeight="1" x14ac:dyDescent="0.25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5.75" customHeight="1" x14ac:dyDescent="0.25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5.75" customHeight="1" x14ac:dyDescent="0.25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5.75" customHeight="1" x14ac:dyDescent="0.25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5.75" customHeight="1" x14ac:dyDescent="0.25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5.75" customHeight="1" x14ac:dyDescent="0.25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5.75" customHeight="1" x14ac:dyDescent="0.25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5.75" customHeight="1" x14ac:dyDescent="0.25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5.75" customHeight="1" x14ac:dyDescent="0.25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5.75" customHeight="1" x14ac:dyDescent="0.25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5.75" customHeight="1" x14ac:dyDescent="0.25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5.75" customHeight="1" x14ac:dyDescent="0.25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5.75" customHeight="1" x14ac:dyDescent="0.25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5.75" customHeight="1" x14ac:dyDescent="0.25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5.75" customHeight="1" x14ac:dyDescent="0.25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5.75" customHeight="1" x14ac:dyDescent="0.25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5.75" customHeight="1" x14ac:dyDescent="0.25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5.75" customHeight="1" x14ac:dyDescent="0.25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5.75" customHeight="1" x14ac:dyDescent="0.25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5.75" customHeight="1" x14ac:dyDescent="0.25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5.75" customHeight="1" x14ac:dyDescent="0.25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5.75" customHeight="1" x14ac:dyDescent="0.25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5.75" customHeight="1" x14ac:dyDescent="0.25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5.75" customHeight="1" x14ac:dyDescent="0.25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5.75" customHeight="1" x14ac:dyDescent="0.25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5.75" customHeight="1" x14ac:dyDescent="0.25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5.75" customHeight="1" x14ac:dyDescent="0.25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5.75" customHeight="1" x14ac:dyDescent="0.25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5.75" customHeight="1" x14ac:dyDescent="0.25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5.75" customHeight="1" x14ac:dyDescent="0.25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5.75" customHeight="1" x14ac:dyDescent="0.25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5.75" customHeight="1" x14ac:dyDescent="0.25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5.75" customHeight="1" x14ac:dyDescent="0.25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5.75" customHeight="1" x14ac:dyDescent="0.25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5.75" customHeight="1" x14ac:dyDescent="0.25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5.75" customHeight="1" x14ac:dyDescent="0.25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5.75" customHeight="1" x14ac:dyDescent="0.25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5.75" customHeight="1" x14ac:dyDescent="0.25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5.75" customHeight="1" x14ac:dyDescent="0.25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5.75" customHeight="1" x14ac:dyDescent="0.25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5.75" customHeight="1" x14ac:dyDescent="0.25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5.75" customHeight="1" x14ac:dyDescent="0.25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5.75" customHeight="1" x14ac:dyDescent="0.25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5.75" customHeight="1" x14ac:dyDescent="0.25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5.75" customHeight="1" x14ac:dyDescent="0.25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5.75" customHeight="1" x14ac:dyDescent="0.25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5.75" customHeight="1" x14ac:dyDescent="0.25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5.75" customHeight="1" x14ac:dyDescent="0.25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5.75" customHeight="1" x14ac:dyDescent="0.25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5.75" customHeight="1" x14ac:dyDescent="0.25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5.75" customHeight="1" x14ac:dyDescent="0.25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5.75" customHeight="1" x14ac:dyDescent="0.25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5.75" customHeight="1" x14ac:dyDescent="0.25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5.75" customHeight="1" x14ac:dyDescent="0.25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5.75" customHeight="1" x14ac:dyDescent="0.25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5.75" customHeight="1" x14ac:dyDescent="0.25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5.75" customHeight="1" x14ac:dyDescent="0.25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5.75" customHeight="1" x14ac:dyDescent="0.25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5.75" customHeight="1" x14ac:dyDescent="0.25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5.75" customHeight="1" x14ac:dyDescent="0.25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5.75" customHeight="1" x14ac:dyDescent="0.25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5.75" customHeight="1" x14ac:dyDescent="0.25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5.75" customHeight="1" x14ac:dyDescent="0.25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5.75" customHeight="1" x14ac:dyDescent="0.25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5.75" customHeight="1" x14ac:dyDescent="0.25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5.75" customHeight="1" x14ac:dyDescent="0.25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5.75" customHeight="1" x14ac:dyDescent="0.25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5.75" customHeight="1" x14ac:dyDescent="0.25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5.75" customHeight="1" x14ac:dyDescent="0.25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5.75" customHeight="1" x14ac:dyDescent="0.25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5.75" customHeight="1" x14ac:dyDescent="0.25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5.75" customHeight="1" x14ac:dyDescent="0.25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5.75" customHeight="1" x14ac:dyDescent="0.25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5.75" customHeight="1" x14ac:dyDescent="0.25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5.75" customHeight="1" x14ac:dyDescent="0.25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5.75" customHeight="1" x14ac:dyDescent="0.25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5.75" customHeight="1" x14ac:dyDescent="0.25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5.75" customHeight="1" x14ac:dyDescent="0.25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5.75" customHeight="1" x14ac:dyDescent="0.25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5.75" customHeight="1" x14ac:dyDescent="0.25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5.75" customHeight="1" x14ac:dyDescent="0.25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5.75" customHeight="1" x14ac:dyDescent="0.25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5.75" customHeight="1" x14ac:dyDescent="0.25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5.75" customHeight="1" x14ac:dyDescent="0.25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5.75" customHeight="1" x14ac:dyDescent="0.25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5.75" customHeight="1" x14ac:dyDescent="0.25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5.75" customHeight="1" x14ac:dyDescent="0.25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5.75" customHeight="1" x14ac:dyDescent="0.25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5.75" customHeight="1" x14ac:dyDescent="0.25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5.75" customHeight="1" x14ac:dyDescent="0.25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5.75" customHeight="1" x14ac:dyDescent="0.25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5.75" customHeight="1" x14ac:dyDescent="0.25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5.75" customHeight="1" x14ac:dyDescent="0.25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5.75" customHeight="1" x14ac:dyDescent="0.25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5.75" customHeight="1" x14ac:dyDescent="0.25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5.75" customHeight="1" x14ac:dyDescent="0.25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5.75" customHeight="1" x14ac:dyDescent="0.25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5.75" customHeight="1" x14ac:dyDescent="0.25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5.75" customHeight="1" x14ac:dyDescent="0.25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5.75" customHeight="1" x14ac:dyDescent="0.25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5.75" customHeight="1" x14ac:dyDescent="0.25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5.75" customHeight="1" x14ac:dyDescent="0.25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5.75" customHeight="1" x14ac:dyDescent="0.25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5.75" customHeight="1" x14ac:dyDescent="0.25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5.75" customHeight="1" x14ac:dyDescent="0.25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5.75" customHeight="1" x14ac:dyDescent="0.25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5.75" customHeight="1" x14ac:dyDescent="0.25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5.75" customHeight="1" x14ac:dyDescent="0.25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5.75" customHeight="1" x14ac:dyDescent="0.25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5.75" customHeight="1" x14ac:dyDescent="0.25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5.75" customHeight="1" x14ac:dyDescent="0.25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5.75" customHeight="1" x14ac:dyDescent="0.25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5.75" customHeight="1" x14ac:dyDescent="0.25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5.75" customHeight="1" x14ac:dyDescent="0.25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5.75" customHeight="1" x14ac:dyDescent="0.25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5.75" customHeight="1" x14ac:dyDescent="0.25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5.75" customHeight="1" x14ac:dyDescent="0.25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5.75" customHeight="1" x14ac:dyDescent="0.25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5.75" customHeight="1" x14ac:dyDescent="0.25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5.75" customHeight="1" x14ac:dyDescent="0.25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5.75" customHeight="1" x14ac:dyDescent="0.25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5.75" customHeight="1" x14ac:dyDescent="0.25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5.75" customHeight="1" x14ac:dyDescent="0.25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5.75" customHeight="1" x14ac:dyDescent="0.25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5" customHeight="1" x14ac:dyDescent="0.25"/>
  </sheetData>
  <mergeCells count="11">
    <mergeCell ref="A6:C6"/>
    <mergeCell ref="H6:K6"/>
    <mergeCell ref="A8:A12"/>
    <mergeCell ref="A26:F26"/>
    <mergeCell ref="A27:F27"/>
    <mergeCell ref="A13:F13"/>
    <mergeCell ref="A14:A16"/>
    <mergeCell ref="A17:F17"/>
    <mergeCell ref="A18:A20"/>
    <mergeCell ref="A21:F21"/>
    <mergeCell ref="A22:A25"/>
  </mergeCells>
  <pageMargins left="0.7" right="0.7" top="0.75" bottom="0.75" header="0.3" footer="0.3"/>
  <pageSetup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K1001"/>
  <sheetViews>
    <sheetView tabSelected="1" topLeftCell="A7" zoomScaleNormal="100" workbookViewId="0">
      <pane xSplit="1" topLeftCell="I1" activePane="topRight" state="frozen"/>
      <selection pane="topRight" activeCell="D16" sqref="D16"/>
    </sheetView>
  </sheetViews>
  <sheetFormatPr defaultColWidth="12.59765625" defaultRowHeight="15" customHeight="1" x14ac:dyDescent="0.25"/>
  <cols>
    <col min="1" max="1" width="42" style="9" customWidth="1"/>
    <col min="2" max="2" width="13.5" style="9" customWidth="1"/>
    <col min="3" max="3" width="25.8984375" style="9" customWidth="1"/>
    <col min="4" max="4" width="9.3984375" style="9" customWidth="1"/>
    <col min="5" max="5" width="10.69921875" style="9" customWidth="1"/>
    <col min="6" max="6" width="12" style="9" customWidth="1"/>
    <col min="7" max="7" width="12" style="37" customWidth="1"/>
    <col min="8" max="8" width="9.8984375" style="9" customWidth="1"/>
    <col min="9" max="11" width="10.19921875" style="9" customWidth="1"/>
    <col min="12" max="12" width="11.19921875" style="9" customWidth="1"/>
    <col min="13" max="13" width="11.59765625" style="9" customWidth="1"/>
    <col min="14" max="14" width="11" style="9" customWidth="1"/>
    <col min="15" max="15" width="11.09765625" style="9" customWidth="1"/>
    <col min="16" max="17" width="11.09765625" style="37" customWidth="1"/>
    <col min="18" max="18" width="10.3984375" style="9" customWidth="1"/>
    <col min="19" max="37" width="7.69921875" style="9" customWidth="1"/>
    <col min="38" max="16384" width="12.59765625" style="9"/>
  </cols>
  <sheetData>
    <row r="1" spans="1:37" ht="14.25" customHeight="1" x14ac:dyDescent="0.3">
      <c r="A1" s="1" t="s">
        <v>0</v>
      </c>
      <c r="B1" s="2"/>
      <c r="C1" s="3" t="s">
        <v>46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6"/>
      <c r="Q1" s="6"/>
      <c r="R1" s="7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4.25" customHeight="1" x14ac:dyDescent="0.3">
      <c r="A2" s="173" t="s">
        <v>1</v>
      </c>
      <c r="B2" s="10" t="s">
        <v>77</v>
      </c>
      <c r="C2" s="11"/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6"/>
      <c r="Q2" s="6"/>
      <c r="R2" s="7"/>
      <c r="S2" s="4"/>
      <c r="T2" s="4"/>
      <c r="U2" s="4"/>
      <c r="V2" s="4"/>
      <c r="W2" s="4"/>
      <c r="X2" s="4"/>
      <c r="Y2" s="4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4.25" customHeight="1" x14ac:dyDescent="0.3">
      <c r="A3" s="174"/>
      <c r="B3" s="12" t="s">
        <v>77</v>
      </c>
      <c r="C3" s="13"/>
      <c r="D3" s="5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4"/>
      <c r="T3" s="4"/>
      <c r="U3" s="4"/>
      <c r="V3" s="4"/>
      <c r="W3" s="4"/>
      <c r="X3" s="4"/>
      <c r="Y3" s="4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9" customHeight="1" x14ac:dyDescent="0.3">
      <c r="A4" s="14"/>
      <c r="B4" s="14"/>
      <c r="C4" s="14"/>
      <c r="D4" s="4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4"/>
      <c r="T4" s="4"/>
      <c r="U4" s="4"/>
      <c r="V4" s="4"/>
      <c r="W4" s="4"/>
      <c r="X4" s="4"/>
      <c r="Y4" s="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4.4" x14ac:dyDescent="0.3">
      <c r="A5" s="15" t="s">
        <v>2</v>
      </c>
      <c r="B5" s="16"/>
      <c r="C5" s="148">
        <f>G29</f>
        <v>1500</v>
      </c>
      <c r="D5" s="18"/>
      <c r="E5" s="5"/>
      <c r="F5" s="4"/>
      <c r="G5" s="6"/>
      <c r="H5" s="4"/>
      <c r="I5" s="4"/>
      <c r="J5" s="4"/>
      <c r="K5" s="4"/>
      <c r="L5" s="4"/>
      <c r="M5" s="4"/>
      <c r="N5" s="4"/>
      <c r="O5" s="4"/>
      <c r="P5" s="6"/>
      <c r="Q5" s="6"/>
      <c r="R5" s="7"/>
      <c r="S5" s="4"/>
      <c r="T5" s="4"/>
      <c r="U5" s="4"/>
      <c r="V5" s="4"/>
      <c r="W5" s="4"/>
      <c r="X5" s="4"/>
      <c r="Y5" s="4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customHeight="1" thickBot="1" x14ac:dyDescent="0.35">
      <c r="A6" s="19"/>
      <c r="B6" s="20"/>
      <c r="C6" s="4"/>
      <c r="D6" s="4"/>
      <c r="E6" s="5"/>
      <c r="F6" s="4"/>
      <c r="G6" s="6"/>
      <c r="H6" s="4"/>
      <c r="I6" s="4"/>
      <c r="J6" s="4"/>
      <c r="K6" s="4"/>
      <c r="L6" s="4"/>
      <c r="M6" s="4"/>
      <c r="N6" s="4"/>
      <c r="O6" s="4"/>
      <c r="P6" s="6"/>
      <c r="Q6" s="6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customHeight="1" thickBot="1" x14ac:dyDescent="0.35">
      <c r="A7" s="19"/>
      <c r="B7" s="20"/>
      <c r="C7" s="4"/>
      <c r="D7" s="4"/>
      <c r="E7" s="4"/>
      <c r="F7" s="4"/>
      <c r="G7" s="6"/>
      <c r="H7" s="4"/>
      <c r="I7" s="4"/>
      <c r="J7" s="4"/>
      <c r="K7" s="4"/>
      <c r="L7" s="175" t="s">
        <v>3</v>
      </c>
      <c r="M7" s="176"/>
      <c r="N7" s="176"/>
      <c r="O7" s="176"/>
      <c r="P7" s="176"/>
      <c r="Q7" s="176"/>
      <c r="R7" s="17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68.25" customHeight="1" thickBot="1" x14ac:dyDescent="0.35">
      <c r="A8" s="149" t="s">
        <v>4</v>
      </c>
      <c r="B8" s="150"/>
      <c r="C8" s="151"/>
      <c r="D8" s="21" t="s">
        <v>5</v>
      </c>
      <c r="E8" s="22" t="s">
        <v>6</v>
      </c>
      <c r="F8" s="23" t="s">
        <v>7</v>
      </c>
      <c r="G8" s="24" t="s">
        <v>8</v>
      </c>
      <c r="H8" s="178" t="s">
        <v>9</v>
      </c>
      <c r="I8" s="179"/>
      <c r="J8" s="179"/>
      <c r="K8" s="179"/>
      <c r="L8" s="175" t="s">
        <v>10</v>
      </c>
      <c r="M8" s="180"/>
      <c r="N8" s="180"/>
      <c r="O8" s="181"/>
      <c r="P8" s="119" t="s">
        <v>11</v>
      </c>
      <c r="Q8" s="114" t="s">
        <v>45</v>
      </c>
      <c r="R8" s="115" t="s">
        <v>12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32.25" customHeight="1" thickBot="1" x14ac:dyDescent="0.35">
      <c r="A9" s="26" t="s">
        <v>13</v>
      </c>
      <c r="B9" s="27" t="s">
        <v>14</v>
      </c>
      <c r="C9" s="130" t="s">
        <v>48</v>
      </c>
      <c r="D9" s="131"/>
      <c r="E9" s="132"/>
      <c r="F9" s="133"/>
      <c r="G9" s="134"/>
      <c r="H9" s="90" t="s">
        <v>41</v>
      </c>
      <c r="I9" s="90" t="s">
        <v>42</v>
      </c>
      <c r="J9" s="90" t="s">
        <v>43</v>
      </c>
      <c r="K9" s="97" t="s">
        <v>44</v>
      </c>
      <c r="L9" s="135" t="s">
        <v>15</v>
      </c>
      <c r="M9" s="136" t="s">
        <v>16</v>
      </c>
      <c r="N9" s="135" t="s">
        <v>17</v>
      </c>
      <c r="O9" s="137" t="s">
        <v>16</v>
      </c>
      <c r="P9" s="169"/>
      <c r="Q9" s="169"/>
      <c r="R9" s="17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5" customHeight="1" x14ac:dyDescent="0.3">
      <c r="A10" s="155" t="s">
        <v>18</v>
      </c>
      <c r="B10" s="28">
        <v>43831</v>
      </c>
      <c r="C10" s="29" t="s">
        <v>78</v>
      </c>
      <c r="D10" s="29" t="s">
        <v>19</v>
      </c>
      <c r="E10" s="30">
        <v>3</v>
      </c>
      <c r="F10" s="31">
        <v>500</v>
      </c>
      <c r="G10" s="47">
        <f t="shared" ref="G10:G14" si="0">+E10*F10</f>
        <v>1500</v>
      </c>
      <c r="H10" s="57"/>
      <c r="I10" s="29"/>
      <c r="J10" s="29"/>
      <c r="K10" s="98"/>
      <c r="L10" s="53">
        <v>750</v>
      </c>
      <c r="M10" s="32"/>
      <c r="N10" s="32">
        <v>750</v>
      </c>
      <c r="O10" s="46"/>
      <c r="P10" s="120">
        <f t="shared" ref="P10:P14" si="1">+L10+N10</f>
        <v>1500</v>
      </c>
      <c r="Q10" s="33">
        <f t="shared" ref="Q10:Q14" si="2">+G10-P10</f>
        <v>0</v>
      </c>
      <c r="R10" s="105">
        <f t="shared" ref="R10:R14" si="3">+Q10/G10</f>
        <v>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 x14ac:dyDescent="0.3">
      <c r="A11" s="156"/>
      <c r="B11" s="28">
        <v>43862</v>
      </c>
      <c r="C11" s="29" t="s">
        <v>79</v>
      </c>
      <c r="D11" s="29" t="s">
        <v>19</v>
      </c>
      <c r="E11" s="30">
        <v>2</v>
      </c>
      <c r="F11" s="31">
        <v>0</v>
      </c>
      <c r="G11" s="47">
        <f t="shared" si="0"/>
        <v>0</v>
      </c>
      <c r="H11" s="57"/>
      <c r="I11" s="29"/>
      <c r="J11" s="29"/>
      <c r="K11" s="98"/>
      <c r="L11" s="53"/>
      <c r="M11" s="32"/>
      <c r="N11" s="32"/>
      <c r="O11" s="46"/>
      <c r="P11" s="120">
        <f t="shared" si="1"/>
        <v>0</v>
      </c>
      <c r="Q11" s="33">
        <f t="shared" si="2"/>
        <v>0</v>
      </c>
      <c r="R11" s="105" t="e">
        <f t="shared" si="3"/>
        <v>#DIV/0!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 x14ac:dyDescent="0.3">
      <c r="A12" s="156"/>
      <c r="B12" s="28">
        <v>43891</v>
      </c>
      <c r="C12" s="29"/>
      <c r="D12" s="29"/>
      <c r="E12" s="34">
        <v>2</v>
      </c>
      <c r="F12" s="31">
        <v>0</v>
      </c>
      <c r="G12" s="47">
        <f t="shared" si="0"/>
        <v>0</v>
      </c>
      <c r="H12" s="57"/>
      <c r="I12" s="29"/>
      <c r="J12" s="29"/>
      <c r="K12" s="98"/>
      <c r="L12" s="53"/>
      <c r="M12" s="32"/>
      <c r="N12" s="32"/>
      <c r="O12" s="46"/>
      <c r="P12" s="120">
        <f t="shared" si="1"/>
        <v>0</v>
      </c>
      <c r="Q12" s="33">
        <f t="shared" si="2"/>
        <v>0</v>
      </c>
      <c r="R12" s="105" t="e">
        <f t="shared" si="3"/>
        <v>#DIV/0!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 x14ac:dyDescent="0.3">
      <c r="A13" s="156"/>
      <c r="B13" s="28">
        <v>43922</v>
      </c>
      <c r="C13" s="29"/>
      <c r="D13" s="29"/>
      <c r="E13" s="34"/>
      <c r="F13" s="29"/>
      <c r="G13" s="47">
        <f t="shared" si="0"/>
        <v>0</v>
      </c>
      <c r="H13" s="57"/>
      <c r="I13" s="29"/>
      <c r="J13" s="29"/>
      <c r="K13" s="98"/>
      <c r="L13" s="53"/>
      <c r="M13" s="32"/>
      <c r="N13" s="32"/>
      <c r="O13" s="46"/>
      <c r="P13" s="120">
        <f t="shared" si="1"/>
        <v>0</v>
      </c>
      <c r="Q13" s="33">
        <f t="shared" si="2"/>
        <v>0</v>
      </c>
      <c r="R13" s="105" t="e">
        <f t="shared" si="3"/>
        <v>#DIV/0!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 thickBot="1" x14ac:dyDescent="0.35">
      <c r="A14" s="172"/>
      <c r="B14" s="59">
        <v>43952</v>
      </c>
      <c r="C14" s="60"/>
      <c r="D14" s="60"/>
      <c r="E14" s="61"/>
      <c r="F14" s="60"/>
      <c r="G14" s="62">
        <f t="shared" si="0"/>
        <v>0</v>
      </c>
      <c r="H14" s="63"/>
      <c r="I14" s="60"/>
      <c r="J14" s="60"/>
      <c r="K14" s="99"/>
      <c r="L14" s="106"/>
      <c r="M14" s="64"/>
      <c r="N14" s="64"/>
      <c r="O14" s="124"/>
      <c r="P14" s="121">
        <f t="shared" si="1"/>
        <v>0</v>
      </c>
      <c r="Q14" s="65">
        <f t="shared" si="2"/>
        <v>0</v>
      </c>
      <c r="R14" s="107" t="e">
        <f t="shared" si="3"/>
        <v>#DIV/0!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37" customFormat="1" ht="14.25" customHeight="1" thickBot="1" x14ac:dyDescent="0.35">
      <c r="A15" s="163" t="s">
        <v>20</v>
      </c>
      <c r="B15" s="164"/>
      <c r="C15" s="164"/>
      <c r="D15" s="164"/>
      <c r="E15" s="164"/>
      <c r="F15" s="165"/>
      <c r="G15" s="72">
        <f t="shared" ref="G15:J15" si="4">SUM(G10:G14)</f>
        <v>1500</v>
      </c>
      <c r="H15" s="73">
        <f t="shared" si="4"/>
        <v>0</v>
      </c>
      <c r="I15" s="74">
        <f t="shared" si="4"/>
        <v>0</v>
      </c>
      <c r="J15" s="74">
        <f t="shared" si="4"/>
        <v>0</v>
      </c>
      <c r="K15" s="72">
        <f t="shared" ref="K15:L15" si="5">SUM(K10:K14)</f>
        <v>0</v>
      </c>
      <c r="L15" s="108">
        <f t="shared" si="5"/>
        <v>750</v>
      </c>
      <c r="M15" s="74"/>
      <c r="N15" s="74">
        <f>SUM(N10:N14)</f>
        <v>750</v>
      </c>
      <c r="O15" s="125"/>
      <c r="P15" s="89">
        <f t="shared" ref="P15:Q15" si="6">SUM(P10:P14)</f>
        <v>1500</v>
      </c>
      <c r="Q15" s="74">
        <f t="shared" si="6"/>
        <v>0</v>
      </c>
      <c r="R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4.25" customHeight="1" x14ac:dyDescent="0.3">
      <c r="A16" s="171" t="s">
        <v>21</v>
      </c>
      <c r="B16" s="66">
        <v>43832</v>
      </c>
      <c r="C16" s="67" t="s">
        <v>80</v>
      </c>
      <c r="D16" s="67"/>
      <c r="E16" s="68">
        <v>1</v>
      </c>
      <c r="F16" s="67">
        <v>0</v>
      </c>
      <c r="G16" s="69">
        <f t="shared" ref="G16:G18" si="7">+E16*F16</f>
        <v>0</v>
      </c>
      <c r="H16" s="70"/>
      <c r="I16" s="67"/>
      <c r="J16" s="67"/>
      <c r="K16" s="100"/>
      <c r="L16" s="110"/>
      <c r="M16" s="67"/>
      <c r="N16" s="67"/>
      <c r="O16" s="126"/>
      <c r="P16" s="122">
        <f t="shared" ref="P16:P18" si="8">SUM(L16+N16)</f>
        <v>0</v>
      </c>
      <c r="Q16" s="71">
        <f t="shared" ref="Q16:Q18" si="9">+G16-P16</f>
        <v>0</v>
      </c>
      <c r="R16" s="111" t="e">
        <f t="shared" ref="R16:R18" si="10">+Q16/G16</f>
        <v>#DIV/0!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 x14ac:dyDescent="0.3">
      <c r="A17" s="156"/>
      <c r="B17" s="28">
        <v>43892</v>
      </c>
      <c r="C17" s="29" t="s">
        <v>81</v>
      </c>
      <c r="D17" s="29"/>
      <c r="E17" s="34">
        <v>1</v>
      </c>
      <c r="F17" s="29">
        <v>0</v>
      </c>
      <c r="G17" s="47">
        <f t="shared" si="7"/>
        <v>0</v>
      </c>
      <c r="H17" s="57"/>
      <c r="I17" s="29"/>
      <c r="J17" s="29"/>
      <c r="K17" s="98"/>
      <c r="L17" s="51"/>
      <c r="M17" s="29"/>
      <c r="N17" s="29"/>
      <c r="O17" s="44"/>
      <c r="P17" s="120">
        <f t="shared" si="8"/>
        <v>0</v>
      </c>
      <c r="Q17" s="33">
        <f t="shared" si="9"/>
        <v>0</v>
      </c>
      <c r="R17" s="105" t="e">
        <f t="shared" si="10"/>
        <v>#DIV/0!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 thickBot="1" x14ac:dyDescent="0.35">
      <c r="A18" s="172"/>
      <c r="B18" s="59">
        <v>43923</v>
      </c>
      <c r="C18" s="60"/>
      <c r="D18" s="60"/>
      <c r="E18" s="61"/>
      <c r="F18" s="60">
        <v>0</v>
      </c>
      <c r="G18" s="62">
        <f t="shared" si="7"/>
        <v>0</v>
      </c>
      <c r="H18" s="63"/>
      <c r="I18" s="60"/>
      <c r="J18" s="60"/>
      <c r="K18" s="99"/>
      <c r="L18" s="112"/>
      <c r="M18" s="60"/>
      <c r="N18" s="60"/>
      <c r="O18" s="127"/>
      <c r="P18" s="121">
        <f t="shared" si="8"/>
        <v>0</v>
      </c>
      <c r="Q18" s="65">
        <f t="shared" si="9"/>
        <v>0</v>
      </c>
      <c r="R18" s="107" t="e">
        <f t="shared" si="10"/>
        <v>#DIV/0!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37" customFormat="1" ht="14.25" customHeight="1" thickBot="1" x14ac:dyDescent="0.35">
      <c r="A19" s="163" t="s">
        <v>24</v>
      </c>
      <c r="B19" s="164"/>
      <c r="C19" s="164"/>
      <c r="D19" s="164"/>
      <c r="E19" s="164"/>
      <c r="F19" s="165"/>
      <c r="G19" s="72">
        <f>SUM(G16:G18)</f>
        <v>0</v>
      </c>
      <c r="H19" s="73">
        <f>SUM(H16:H18)</f>
        <v>0</v>
      </c>
      <c r="I19" s="74">
        <f t="shared" ref="I19:J19" si="11">SUM(I16:I18)</f>
        <v>0</v>
      </c>
      <c r="J19" s="74">
        <f t="shared" si="11"/>
        <v>0</v>
      </c>
      <c r="K19" s="72">
        <f>SUM(K16:K18)</f>
        <v>0</v>
      </c>
      <c r="L19" s="108">
        <f>SUM(L16:L18)</f>
        <v>0</v>
      </c>
      <c r="M19" s="74"/>
      <c r="N19" s="74">
        <f>SUM(N16:N18)</f>
        <v>0</v>
      </c>
      <c r="O19" s="125"/>
      <c r="P19" s="89">
        <f>SUM(P16:P18)</f>
        <v>0</v>
      </c>
      <c r="Q19" s="74">
        <f>SUM(Q16:Q18)</f>
        <v>0</v>
      </c>
      <c r="R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4.25" customHeight="1" x14ac:dyDescent="0.3">
      <c r="A20" s="171" t="s">
        <v>25</v>
      </c>
      <c r="B20" s="75">
        <v>43833</v>
      </c>
      <c r="C20" s="67" t="s">
        <v>82</v>
      </c>
      <c r="D20" s="76" t="s">
        <v>27</v>
      </c>
      <c r="E20" s="77">
        <v>1</v>
      </c>
      <c r="F20" s="76">
        <v>0</v>
      </c>
      <c r="G20" s="78">
        <f t="shared" ref="G20:G21" si="12">+E20*F20</f>
        <v>0</v>
      </c>
      <c r="H20" s="79"/>
      <c r="I20" s="76"/>
      <c r="J20" s="76"/>
      <c r="K20" s="101"/>
      <c r="L20" s="113"/>
      <c r="M20" s="76"/>
      <c r="N20" s="76"/>
      <c r="O20" s="128"/>
      <c r="P20" s="122">
        <f t="shared" ref="P20:P22" si="13">+L20+N20</f>
        <v>0</v>
      </c>
      <c r="Q20" s="71">
        <f t="shared" ref="Q20:Q27" si="14">+G20-P20</f>
        <v>0</v>
      </c>
      <c r="R20" s="111" t="e">
        <f t="shared" ref="R20:R27" si="15">+Q20/G20</f>
        <v>#DIV/0!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4.25" customHeight="1" x14ac:dyDescent="0.3">
      <c r="A21" s="156"/>
      <c r="B21" s="38">
        <v>43864</v>
      </c>
      <c r="C21" s="29" t="s">
        <v>83</v>
      </c>
      <c r="D21" s="32" t="s">
        <v>27</v>
      </c>
      <c r="E21" s="39">
        <v>2</v>
      </c>
      <c r="F21" s="32">
        <v>0</v>
      </c>
      <c r="G21" s="49">
        <f t="shared" si="12"/>
        <v>0</v>
      </c>
      <c r="H21" s="58"/>
      <c r="I21" s="32"/>
      <c r="J21" s="32"/>
      <c r="K21" s="102"/>
      <c r="L21" s="53"/>
      <c r="M21" s="32"/>
      <c r="N21" s="32"/>
      <c r="O21" s="46"/>
      <c r="P21" s="120">
        <f t="shared" si="13"/>
        <v>0</v>
      </c>
      <c r="Q21" s="33">
        <f t="shared" si="14"/>
        <v>0</v>
      </c>
      <c r="R21" s="105" t="e">
        <f t="shared" si="15"/>
        <v>#DIV/0!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4.25" customHeight="1" thickBot="1" x14ac:dyDescent="0.35">
      <c r="A22" s="172"/>
      <c r="B22" s="80">
        <v>43893</v>
      </c>
      <c r="C22" s="64"/>
      <c r="D22" s="64" t="s">
        <v>27</v>
      </c>
      <c r="E22" s="81">
        <v>1</v>
      </c>
      <c r="F22" s="64">
        <v>0</v>
      </c>
      <c r="G22" s="82">
        <f>+E22*F22</f>
        <v>0</v>
      </c>
      <c r="H22" s="83"/>
      <c r="I22" s="64"/>
      <c r="J22" s="64"/>
      <c r="K22" s="103"/>
      <c r="L22" s="106"/>
      <c r="M22" s="64"/>
      <c r="N22" s="64"/>
      <c r="O22" s="124"/>
      <c r="P22" s="121">
        <f t="shared" si="13"/>
        <v>0</v>
      </c>
      <c r="Q22" s="65">
        <f t="shared" si="14"/>
        <v>0</v>
      </c>
      <c r="R22" s="107" t="e">
        <f t="shared" si="15"/>
        <v>#DIV/0!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37" customFormat="1" ht="14.25" customHeight="1" thickBot="1" x14ac:dyDescent="0.35">
      <c r="A23" s="163" t="s">
        <v>29</v>
      </c>
      <c r="B23" s="164"/>
      <c r="C23" s="164"/>
      <c r="D23" s="164"/>
      <c r="E23" s="164"/>
      <c r="F23" s="165"/>
      <c r="G23" s="72">
        <f>SUM(G20:G22)</f>
        <v>0</v>
      </c>
      <c r="H23" s="73">
        <f>SUM(H20:H22)</f>
        <v>0</v>
      </c>
      <c r="I23" s="74">
        <f t="shared" ref="I23:K23" si="16">SUM(I20:I22)</f>
        <v>0</v>
      </c>
      <c r="J23" s="74">
        <f t="shared" si="16"/>
        <v>0</v>
      </c>
      <c r="K23" s="72">
        <f t="shared" si="16"/>
        <v>0</v>
      </c>
      <c r="L23" s="108">
        <f>SUM(L20:L22)</f>
        <v>0</v>
      </c>
      <c r="M23" s="74"/>
      <c r="N23" s="74">
        <f>SUM(N20:N22)</f>
        <v>0</v>
      </c>
      <c r="O23" s="125"/>
      <c r="P23" s="89">
        <f>SUM(P20:P22)</f>
        <v>0</v>
      </c>
      <c r="Q23" s="74">
        <f>SUM(Q20:Q22)</f>
        <v>0</v>
      </c>
      <c r="R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30.75" customHeight="1" x14ac:dyDescent="0.3">
      <c r="A24" s="171" t="s">
        <v>30</v>
      </c>
      <c r="B24" s="66">
        <v>4.0999999999999996</v>
      </c>
      <c r="C24" s="84" t="s">
        <v>31</v>
      </c>
      <c r="D24" s="84" t="s">
        <v>32</v>
      </c>
      <c r="E24" s="85">
        <v>12</v>
      </c>
      <c r="F24" s="67">
        <v>0</v>
      </c>
      <c r="G24" s="69">
        <f t="shared" ref="G24:G27" si="17">F24*12</f>
        <v>0</v>
      </c>
      <c r="H24" s="70"/>
      <c r="I24" s="67"/>
      <c r="J24" s="67"/>
      <c r="K24" s="100"/>
      <c r="L24" s="113"/>
      <c r="M24" s="76"/>
      <c r="N24" s="76"/>
      <c r="O24" s="128"/>
      <c r="P24" s="122">
        <f>+L24+N24</f>
        <v>0</v>
      </c>
      <c r="Q24" s="71">
        <f t="shared" si="14"/>
        <v>0</v>
      </c>
      <c r="R24" s="111" t="e">
        <f t="shared" si="15"/>
        <v>#DIV/0!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30.75" customHeight="1" x14ac:dyDescent="0.3">
      <c r="A25" s="155"/>
      <c r="B25" s="28" t="s">
        <v>33</v>
      </c>
      <c r="C25" s="40" t="s">
        <v>34</v>
      </c>
      <c r="D25" s="31" t="s">
        <v>19</v>
      </c>
      <c r="E25" s="30">
        <v>12</v>
      </c>
      <c r="F25" s="29">
        <v>0</v>
      </c>
      <c r="G25" s="47">
        <f>+E25*F25</f>
        <v>0</v>
      </c>
      <c r="H25" s="57"/>
      <c r="I25" s="29"/>
      <c r="J25" s="29"/>
      <c r="K25" s="98"/>
      <c r="L25" s="53"/>
      <c r="M25" s="32"/>
      <c r="N25" s="32"/>
      <c r="O25" s="46"/>
      <c r="P25" s="120">
        <f t="shared" ref="P25:P27" si="18">+L25+N25</f>
        <v>0</v>
      </c>
      <c r="Q25" s="33">
        <f t="shared" si="14"/>
        <v>0</v>
      </c>
      <c r="R25" s="105" t="e">
        <f t="shared" si="15"/>
        <v>#DIV/0!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30.75" customHeight="1" x14ac:dyDescent="0.3">
      <c r="A26" s="156"/>
      <c r="B26" s="28" t="s">
        <v>35</v>
      </c>
      <c r="C26" s="31" t="s">
        <v>36</v>
      </c>
      <c r="D26" s="31" t="s">
        <v>19</v>
      </c>
      <c r="E26" s="30">
        <v>12</v>
      </c>
      <c r="F26" s="31">
        <v>0</v>
      </c>
      <c r="G26" s="47">
        <f t="shared" si="17"/>
        <v>0</v>
      </c>
      <c r="H26" s="57"/>
      <c r="I26" s="29"/>
      <c r="J26" s="29"/>
      <c r="K26" s="98"/>
      <c r="L26" s="53"/>
      <c r="M26" s="32"/>
      <c r="N26" s="32"/>
      <c r="O26" s="46"/>
      <c r="P26" s="120">
        <f t="shared" si="18"/>
        <v>0</v>
      </c>
      <c r="Q26" s="33">
        <f t="shared" si="14"/>
        <v>0</v>
      </c>
      <c r="R26" s="105" t="e">
        <f t="shared" si="15"/>
        <v>#DIV/0!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30.75" customHeight="1" thickBot="1" x14ac:dyDescent="0.35">
      <c r="A27" s="172"/>
      <c r="B27" s="59" t="s">
        <v>37</v>
      </c>
      <c r="C27" s="86" t="s">
        <v>38</v>
      </c>
      <c r="D27" s="86" t="s">
        <v>19</v>
      </c>
      <c r="E27" s="87">
        <v>12</v>
      </c>
      <c r="F27" s="86">
        <v>0</v>
      </c>
      <c r="G27" s="62">
        <f t="shared" si="17"/>
        <v>0</v>
      </c>
      <c r="H27" s="63"/>
      <c r="I27" s="60"/>
      <c r="J27" s="60"/>
      <c r="K27" s="99"/>
      <c r="L27" s="106"/>
      <c r="M27" s="64"/>
      <c r="N27" s="64"/>
      <c r="O27" s="124"/>
      <c r="P27" s="121">
        <f t="shared" si="18"/>
        <v>0</v>
      </c>
      <c r="Q27" s="65">
        <f t="shared" si="14"/>
        <v>0</v>
      </c>
      <c r="R27" s="107" t="e">
        <f t="shared" si="15"/>
        <v>#DIV/0!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7" customFormat="1" ht="14.25" customHeight="1" thickBot="1" x14ac:dyDescent="0.35">
      <c r="A28" s="163" t="s">
        <v>39</v>
      </c>
      <c r="B28" s="164"/>
      <c r="C28" s="164"/>
      <c r="D28" s="164"/>
      <c r="E28" s="164"/>
      <c r="F28" s="165"/>
      <c r="G28" s="72">
        <f t="shared" ref="G28:O28" si="19">SUM(G24:G27)</f>
        <v>0</v>
      </c>
      <c r="H28" s="73">
        <f t="shared" si="19"/>
        <v>0</v>
      </c>
      <c r="I28" s="74">
        <f t="shared" si="19"/>
        <v>0</v>
      </c>
      <c r="J28" s="74">
        <f t="shared" si="19"/>
        <v>0</v>
      </c>
      <c r="K28" s="72">
        <f t="shared" si="19"/>
        <v>0</v>
      </c>
      <c r="L28" s="108">
        <f t="shared" si="19"/>
        <v>0</v>
      </c>
      <c r="M28" s="74">
        <f t="shared" si="19"/>
        <v>0</v>
      </c>
      <c r="N28" s="74">
        <f t="shared" si="19"/>
        <v>0</v>
      </c>
      <c r="O28" s="125">
        <f t="shared" si="19"/>
        <v>0</v>
      </c>
      <c r="P28" s="89">
        <f>SUM(P23:P27)</f>
        <v>0</v>
      </c>
      <c r="Q28" s="74">
        <f>SUM(Q23:Q27)</f>
        <v>0</v>
      </c>
      <c r="R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37" customFormat="1" ht="14.25" customHeight="1" thickBot="1" x14ac:dyDescent="0.35">
      <c r="A29" s="166" t="s">
        <v>40</v>
      </c>
      <c r="B29" s="167"/>
      <c r="C29" s="167"/>
      <c r="D29" s="167"/>
      <c r="E29" s="167"/>
      <c r="F29" s="168"/>
      <c r="G29" s="88">
        <f t="shared" ref="G29:R29" si="20">SUM(G23,G19,G15,G28)</f>
        <v>1500</v>
      </c>
      <c r="H29" s="91">
        <f t="shared" si="20"/>
        <v>0</v>
      </c>
      <c r="I29" s="92">
        <f t="shared" si="20"/>
        <v>0</v>
      </c>
      <c r="J29" s="92">
        <f t="shared" si="20"/>
        <v>0</v>
      </c>
      <c r="K29" s="104">
        <f t="shared" si="20"/>
        <v>0</v>
      </c>
      <c r="L29" s="116">
        <f t="shared" si="20"/>
        <v>750</v>
      </c>
      <c r="M29" s="117">
        <f t="shared" si="20"/>
        <v>0</v>
      </c>
      <c r="N29" s="117">
        <f t="shared" si="20"/>
        <v>750</v>
      </c>
      <c r="O29" s="118">
        <f t="shared" si="20"/>
        <v>0</v>
      </c>
      <c r="P29" s="123">
        <f t="shared" si="20"/>
        <v>1500</v>
      </c>
      <c r="Q29" s="117">
        <f t="shared" si="20"/>
        <v>0</v>
      </c>
      <c r="R29" s="118">
        <f t="shared" si="20"/>
        <v>0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4.25" customHeight="1" x14ac:dyDescent="0.3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6"/>
      <c r="Q30" s="6"/>
      <c r="R30" s="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4.25" customHeight="1" x14ac:dyDescent="0.3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6"/>
      <c r="Q31" s="6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4.25" customHeight="1" x14ac:dyDescent="0.3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6"/>
      <c r="Q32" s="6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4.25" customHeight="1" x14ac:dyDescent="0.3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6"/>
      <c r="Q33" s="6"/>
      <c r="R33" s="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4.25" customHeight="1" x14ac:dyDescent="0.3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6"/>
      <c r="Q34" s="6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4.25" customHeight="1" x14ac:dyDescent="0.3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6"/>
      <c r="Q35" s="6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4.25" customHeight="1" x14ac:dyDescent="0.3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6"/>
      <c r="Q36" s="6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4.25" customHeight="1" x14ac:dyDescent="0.3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6"/>
      <c r="Q37" s="6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4.25" customHeight="1" x14ac:dyDescent="0.3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6"/>
      <c r="Q38" s="6"/>
      <c r="R38" s="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4.25" customHeight="1" x14ac:dyDescent="0.3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6"/>
      <c r="Q39" s="6"/>
      <c r="R39" s="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4.25" customHeight="1" x14ac:dyDescent="0.3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6"/>
      <c r="Q40" s="6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4.25" customHeight="1" x14ac:dyDescent="0.3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6"/>
      <c r="Q41" s="6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4.25" customHeight="1" x14ac:dyDescent="0.3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6"/>
      <c r="Q42" s="6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4.25" customHeight="1" x14ac:dyDescent="0.3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6"/>
      <c r="Q43" s="6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4.25" customHeight="1" x14ac:dyDescent="0.3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6"/>
      <c r="Q44" s="6"/>
      <c r="R44" s="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4.25" customHeight="1" x14ac:dyDescent="0.3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6"/>
      <c r="Q45" s="6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4.25" customHeight="1" x14ac:dyDescent="0.3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6"/>
      <c r="Q46" s="6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4.25" customHeight="1" x14ac:dyDescent="0.3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6"/>
      <c r="Q47" s="6"/>
      <c r="R47" s="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4.25" customHeight="1" x14ac:dyDescent="0.3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6"/>
      <c r="Q48" s="6"/>
      <c r="R48" s="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4.25" customHeight="1" x14ac:dyDescent="0.3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6"/>
      <c r="Q49" s="6"/>
      <c r="R49" s="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4.25" customHeight="1" x14ac:dyDescent="0.3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6"/>
      <c r="Q50" s="6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4.25" customHeight="1" x14ac:dyDescent="0.3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6"/>
      <c r="Q51" s="6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4.25" customHeight="1" x14ac:dyDescent="0.3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6"/>
      <c r="Q52" s="6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4.25" customHeight="1" x14ac:dyDescent="0.3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6"/>
      <c r="Q53" s="6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4.25" customHeight="1" x14ac:dyDescent="0.3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6"/>
      <c r="Q54" s="6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4.25" customHeight="1" x14ac:dyDescent="0.3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6"/>
      <c r="Q55" s="6"/>
      <c r="R55" s="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4.25" customHeight="1" x14ac:dyDescent="0.3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6"/>
      <c r="Q56" s="6"/>
      <c r="R56" s="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4.25" customHeight="1" x14ac:dyDescent="0.3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6"/>
      <c r="Q57" s="6"/>
      <c r="R57" s="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4.25" customHeight="1" x14ac:dyDescent="0.3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6"/>
      <c r="Q58" s="6"/>
      <c r="R58" s="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4.25" customHeight="1" x14ac:dyDescent="0.3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6"/>
      <c r="Q59" s="6"/>
      <c r="R59" s="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4.25" customHeight="1" x14ac:dyDescent="0.3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6"/>
      <c r="Q60" s="6"/>
      <c r="R60" s="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4.25" customHeight="1" x14ac:dyDescent="0.3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6"/>
      <c r="Q61" s="6"/>
      <c r="R61" s="7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4.25" customHeight="1" x14ac:dyDescent="0.3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6"/>
      <c r="Q62" s="6"/>
      <c r="R62" s="7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4.25" customHeight="1" x14ac:dyDescent="0.3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6"/>
      <c r="Q63" s="6"/>
      <c r="R63" s="7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4.25" customHeight="1" x14ac:dyDescent="0.3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6"/>
      <c r="Q64" s="6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4.25" customHeight="1" x14ac:dyDescent="0.3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6"/>
      <c r="Q65" s="6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4.25" customHeight="1" x14ac:dyDescent="0.3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6"/>
      <c r="Q66" s="6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4.25" customHeight="1" x14ac:dyDescent="0.3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6"/>
      <c r="Q67" s="6"/>
      <c r="R67" s="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4.25" customHeight="1" x14ac:dyDescent="0.3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6"/>
      <c r="Q68" s="6"/>
      <c r="R68" s="7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4.25" customHeight="1" x14ac:dyDescent="0.3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6"/>
      <c r="Q69" s="6"/>
      <c r="R69" s="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4.25" customHeight="1" x14ac:dyDescent="0.3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6"/>
      <c r="Q70" s="6"/>
      <c r="R70" s="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4.25" customHeight="1" x14ac:dyDescent="0.3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6"/>
      <c r="Q71" s="6"/>
      <c r="R71" s="7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4.25" customHeight="1" x14ac:dyDescent="0.3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6"/>
      <c r="Q72" s="6"/>
      <c r="R72" s="7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4.25" customHeight="1" x14ac:dyDescent="0.3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6"/>
      <c r="Q73" s="6"/>
      <c r="R73" s="7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4.25" customHeight="1" x14ac:dyDescent="0.3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6"/>
      <c r="Q74" s="6"/>
      <c r="R74" s="7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4.25" customHeight="1" x14ac:dyDescent="0.3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6"/>
      <c r="Q75" s="6"/>
      <c r="R75" s="7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4.25" customHeight="1" x14ac:dyDescent="0.3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6"/>
      <c r="Q76" s="6"/>
      <c r="R76" s="7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4.25" customHeight="1" x14ac:dyDescent="0.3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6"/>
      <c r="Q77" s="6"/>
      <c r="R77" s="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4.25" customHeight="1" x14ac:dyDescent="0.3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6"/>
      <c r="Q78" s="6"/>
      <c r="R78" s="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4.25" customHeight="1" x14ac:dyDescent="0.3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6"/>
      <c r="Q79" s="6"/>
      <c r="R79" s="7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4.25" customHeight="1" x14ac:dyDescent="0.3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6"/>
      <c r="Q80" s="6"/>
      <c r="R80" s="7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4.25" customHeight="1" x14ac:dyDescent="0.3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6"/>
      <c r="Q81" s="6"/>
      <c r="R81" s="7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4.25" customHeight="1" x14ac:dyDescent="0.3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6"/>
      <c r="Q82" s="6"/>
      <c r="R82" s="7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4.25" customHeight="1" x14ac:dyDescent="0.3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6"/>
      <c r="Q83" s="6"/>
      <c r="R83" s="7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4.25" customHeight="1" x14ac:dyDescent="0.3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6"/>
      <c r="Q84" s="6"/>
      <c r="R84" s="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 customHeight="1" x14ac:dyDescent="0.3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6"/>
      <c r="Q85" s="6"/>
      <c r="R85" s="7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 customHeight="1" x14ac:dyDescent="0.3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6"/>
      <c r="Q86" s="6"/>
      <c r="R86" s="7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 customHeight="1" x14ac:dyDescent="0.3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6"/>
      <c r="Q87" s="6"/>
      <c r="R87" s="7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 customHeight="1" x14ac:dyDescent="0.3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6"/>
      <c r="Q88" s="6"/>
      <c r="R88" s="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 customHeight="1" x14ac:dyDescent="0.3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6"/>
      <c r="Q89" s="6"/>
      <c r="R89" s="7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 customHeight="1" x14ac:dyDescent="0.3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6"/>
      <c r="Q90" s="6"/>
      <c r="R90" s="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 customHeight="1" x14ac:dyDescent="0.3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6"/>
      <c r="Q91" s="6"/>
      <c r="R91" s="7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 customHeight="1" x14ac:dyDescent="0.3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6"/>
      <c r="Q92" s="6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 customHeight="1" x14ac:dyDescent="0.3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6"/>
      <c r="Q93" s="6"/>
      <c r="R93" s="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 customHeight="1" x14ac:dyDescent="0.3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6"/>
      <c r="Q94" s="6"/>
      <c r="R94" s="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 customHeight="1" x14ac:dyDescent="0.3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6"/>
      <c r="Q95" s="6"/>
      <c r="R95" s="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 customHeight="1" x14ac:dyDescent="0.3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6"/>
      <c r="Q96" s="6"/>
      <c r="R96" s="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 customHeight="1" x14ac:dyDescent="0.3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6"/>
      <c r="Q97" s="6"/>
      <c r="R97" s="7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 customHeight="1" x14ac:dyDescent="0.3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6"/>
      <c r="Q98" s="6"/>
      <c r="R98" s="7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 customHeight="1" x14ac:dyDescent="0.3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6"/>
      <c r="Q99" s="6"/>
      <c r="R99" s="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 customHeight="1" x14ac:dyDescent="0.3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6"/>
      <c r="Q100" s="6"/>
      <c r="R100" s="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 customHeight="1" x14ac:dyDescent="0.3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6"/>
      <c r="Q101" s="6"/>
      <c r="R101" s="7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 customHeight="1" x14ac:dyDescent="0.3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6"/>
      <c r="Q102" s="6"/>
      <c r="R102" s="7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 customHeight="1" x14ac:dyDescent="0.3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6"/>
      <c r="Q103" s="6"/>
      <c r="R103" s="7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 customHeight="1" x14ac:dyDescent="0.3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6"/>
      <c r="Q104" s="6"/>
      <c r="R104" s="7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 customHeight="1" x14ac:dyDescent="0.3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6"/>
      <c r="Q105" s="6"/>
      <c r="R105" s="7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 customHeight="1" x14ac:dyDescent="0.3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6"/>
      <c r="Q106" s="6"/>
      <c r="R106" s="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 customHeight="1" x14ac:dyDescent="0.3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6"/>
      <c r="Q107" s="6"/>
      <c r="R107" s="7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4.25" customHeight="1" x14ac:dyDescent="0.3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6"/>
      <c r="Q108" s="6"/>
      <c r="R108" s="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4.25" customHeight="1" x14ac:dyDescent="0.3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6"/>
      <c r="Q109" s="6"/>
      <c r="R109" s="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4.25" customHeight="1" x14ac:dyDescent="0.3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6"/>
      <c r="Q110" s="6"/>
      <c r="R110" s="7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4.25" customHeight="1" x14ac:dyDescent="0.3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6"/>
      <c r="Q111" s="6"/>
      <c r="R111" s="7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4.25" customHeight="1" x14ac:dyDescent="0.3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6"/>
      <c r="Q112" s="6"/>
      <c r="R112" s="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4.25" customHeight="1" x14ac:dyDescent="0.3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6"/>
      <c r="Q113" s="6"/>
      <c r="R113" s="7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4.25" customHeight="1" x14ac:dyDescent="0.3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6"/>
      <c r="Q114" s="6"/>
      <c r="R114" s="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4.25" customHeight="1" x14ac:dyDescent="0.3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6"/>
      <c r="Q115" s="6"/>
      <c r="R115" s="7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4.25" customHeight="1" x14ac:dyDescent="0.3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6"/>
      <c r="Q116" s="6"/>
      <c r="R116" s="7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4.25" customHeight="1" x14ac:dyDescent="0.3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6"/>
      <c r="Q117" s="6"/>
      <c r="R117" s="7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4.25" customHeight="1" x14ac:dyDescent="0.3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6"/>
      <c r="Q118" s="6"/>
      <c r="R118" s="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4.25" customHeight="1" x14ac:dyDescent="0.3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6"/>
      <c r="Q119" s="6"/>
      <c r="R119" s="7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4.25" customHeight="1" x14ac:dyDescent="0.3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6"/>
      <c r="Q120" s="6"/>
      <c r="R120" s="7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4.25" customHeight="1" x14ac:dyDescent="0.3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6"/>
      <c r="Q121" s="6"/>
      <c r="R121" s="7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4.25" customHeight="1" x14ac:dyDescent="0.3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6"/>
      <c r="Q122" s="6"/>
      <c r="R122" s="7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4.25" customHeight="1" x14ac:dyDescent="0.3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6"/>
      <c r="Q123" s="6"/>
      <c r="R123" s="7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4.25" customHeight="1" x14ac:dyDescent="0.3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6"/>
      <c r="Q124" s="6"/>
      <c r="R124" s="7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4.25" customHeight="1" x14ac:dyDescent="0.3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6"/>
      <c r="Q125" s="6"/>
      <c r="R125" s="7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4.25" customHeight="1" x14ac:dyDescent="0.3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6"/>
      <c r="Q126" s="6"/>
      <c r="R126" s="7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4.25" customHeight="1" x14ac:dyDescent="0.3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6"/>
      <c r="Q127" s="6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4.25" customHeight="1" x14ac:dyDescent="0.3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6"/>
      <c r="Q128" s="6"/>
      <c r="R128" s="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4.25" customHeight="1" x14ac:dyDescent="0.3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6"/>
      <c r="Q129" s="6"/>
      <c r="R129" s="7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4.25" customHeight="1" x14ac:dyDescent="0.3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6"/>
      <c r="Q130" s="6"/>
      <c r="R130" s="7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4.25" customHeight="1" x14ac:dyDescent="0.3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6"/>
      <c r="Q131" s="6"/>
      <c r="R131" s="7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4.25" customHeight="1" x14ac:dyDescent="0.3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6"/>
      <c r="Q132" s="6"/>
      <c r="R132" s="7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4.25" customHeight="1" x14ac:dyDescent="0.3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6"/>
      <c r="Q133" s="6"/>
      <c r="R133" s="7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4.25" customHeight="1" x14ac:dyDescent="0.3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6"/>
      <c r="Q134" s="6"/>
      <c r="R134" s="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4.25" customHeight="1" x14ac:dyDescent="0.3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6"/>
      <c r="Q135" s="6"/>
      <c r="R135" s="7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4.25" customHeight="1" x14ac:dyDescent="0.3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6"/>
      <c r="Q136" s="6"/>
      <c r="R136" s="7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4.25" customHeight="1" x14ac:dyDescent="0.3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6"/>
      <c r="Q137" s="6"/>
      <c r="R137" s="7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4.25" customHeight="1" x14ac:dyDescent="0.3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6"/>
      <c r="Q138" s="6"/>
      <c r="R138" s="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4.25" customHeight="1" x14ac:dyDescent="0.3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6"/>
      <c r="Q139" s="6"/>
      <c r="R139" s="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4.25" customHeight="1" x14ac:dyDescent="0.3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6"/>
      <c r="Q140" s="6"/>
      <c r="R140" s="7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4.25" customHeight="1" x14ac:dyDescent="0.3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6"/>
      <c r="Q141" s="6"/>
      <c r="R141" s="7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4.25" customHeight="1" x14ac:dyDescent="0.3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6"/>
      <c r="Q142" s="6"/>
      <c r="R142" s="7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4.25" customHeight="1" x14ac:dyDescent="0.3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6"/>
      <c r="Q143" s="6"/>
      <c r="R143" s="7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4.25" customHeight="1" x14ac:dyDescent="0.3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6"/>
      <c r="Q144" s="6"/>
      <c r="R144" s="7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4.25" customHeight="1" x14ac:dyDescent="0.3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6"/>
      <c r="Q145" s="6"/>
      <c r="R145" s="7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4.25" customHeight="1" x14ac:dyDescent="0.3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6"/>
      <c r="Q146" s="6"/>
      <c r="R146" s="7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4.25" customHeight="1" x14ac:dyDescent="0.3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6"/>
      <c r="Q147" s="6"/>
      <c r="R147" s="7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4.25" customHeight="1" x14ac:dyDescent="0.3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6"/>
      <c r="Q148" s="6"/>
      <c r="R148" s="7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4.25" customHeight="1" x14ac:dyDescent="0.3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6"/>
      <c r="Q149" s="6"/>
      <c r="R149" s="7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4.25" customHeight="1" x14ac:dyDescent="0.3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6"/>
      <c r="Q150" s="6"/>
      <c r="R150" s="7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4.25" customHeight="1" x14ac:dyDescent="0.3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6"/>
      <c r="Q151" s="6"/>
      <c r="R151" s="7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4.25" customHeight="1" x14ac:dyDescent="0.3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6"/>
      <c r="Q152" s="6"/>
      <c r="R152" s="7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4.25" customHeight="1" x14ac:dyDescent="0.3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6"/>
      <c r="Q153" s="6"/>
      <c r="R153" s="7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4.25" customHeight="1" x14ac:dyDescent="0.3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6"/>
      <c r="Q154" s="6"/>
      <c r="R154" s="7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4.25" customHeight="1" x14ac:dyDescent="0.3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6"/>
      <c r="Q155" s="6"/>
      <c r="R155" s="7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4.25" customHeight="1" x14ac:dyDescent="0.3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6"/>
      <c r="Q156" s="6"/>
      <c r="R156" s="7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4.25" customHeight="1" x14ac:dyDescent="0.3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6"/>
      <c r="Q157" s="6"/>
      <c r="R157" s="7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4.25" customHeight="1" x14ac:dyDescent="0.3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6"/>
      <c r="Q158" s="6"/>
      <c r="R158" s="7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4.25" customHeight="1" x14ac:dyDescent="0.3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6"/>
      <c r="Q159" s="6"/>
      <c r="R159" s="7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4.25" customHeight="1" x14ac:dyDescent="0.3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6"/>
      <c r="Q160" s="6"/>
      <c r="R160" s="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4.25" customHeight="1" x14ac:dyDescent="0.3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6"/>
      <c r="Q161" s="6"/>
      <c r="R161" s="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4.25" customHeight="1" x14ac:dyDescent="0.3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6"/>
      <c r="Q162" s="6"/>
      <c r="R162" s="7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4.25" customHeight="1" x14ac:dyDescent="0.3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6"/>
      <c r="Q163" s="6"/>
      <c r="R163" s="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4.25" customHeight="1" x14ac:dyDescent="0.3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6"/>
      <c r="Q164" s="6"/>
      <c r="R164" s="7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4.25" customHeight="1" x14ac:dyDescent="0.3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6"/>
      <c r="Q165" s="6"/>
      <c r="R165" s="7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4.25" customHeight="1" x14ac:dyDescent="0.3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6"/>
      <c r="Q166" s="6"/>
      <c r="R166" s="7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4.25" customHeight="1" x14ac:dyDescent="0.3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6"/>
      <c r="Q167" s="6"/>
      <c r="R167" s="7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4.25" customHeight="1" x14ac:dyDescent="0.3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6"/>
      <c r="Q168" s="6"/>
      <c r="R168" s="7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4.25" customHeight="1" x14ac:dyDescent="0.3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6"/>
      <c r="Q169" s="6"/>
      <c r="R169" s="7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4.25" customHeight="1" x14ac:dyDescent="0.3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6"/>
      <c r="Q170" s="6"/>
      <c r="R170" s="7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4.25" customHeight="1" x14ac:dyDescent="0.3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6"/>
      <c r="Q171" s="6"/>
      <c r="R171" s="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4.25" customHeight="1" x14ac:dyDescent="0.3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6"/>
      <c r="Q172" s="6"/>
      <c r="R172" s="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4.25" customHeight="1" x14ac:dyDescent="0.3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6"/>
      <c r="Q173" s="6"/>
      <c r="R173" s="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4.25" customHeight="1" x14ac:dyDescent="0.3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6"/>
      <c r="Q174" s="6"/>
      <c r="R174" s="7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4.25" customHeight="1" x14ac:dyDescent="0.3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6"/>
      <c r="Q175" s="6"/>
      <c r="R175" s="7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4.25" customHeight="1" x14ac:dyDescent="0.3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6"/>
      <c r="Q176" s="6"/>
      <c r="R176" s="7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4.25" customHeight="1" x14ac:dyDescent="0.3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6"/>
      <c r="Q177" s="6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4.25" customHeight="1" x14ac:dyDescent="0.3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6"/>
      <c r="Q178" s="6"/>
      <c r="R178" s="7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4.25" customHeight="1" x14ac:dyDescent="0.3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6"/>
      <c r="Q179" s="6"/>
      <c r="R179" s="7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4.25" customHeight="1" x14ac:dyDescent="0.3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6"/>
      <c r="Q180" s="6"/>
      <c r="R180" s="7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4.25" customHeight="1" x14ac:dyDescent="0.3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6"/>
      <c r="Q181" s="6"/>
      <c r="R181" s="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4.25" customHeight="1" x14ac:dyDescent="0.3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6"/>
      <c r="Q182" s="6"/>
      <c r="R182" s="7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4.25" customHeight="1" x14ac:dyDescent="0.3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6"/>
      <c r="Q183" s="6"/>
      <c r="R183" s="7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4.25" customHeight="1" x14ac:dyDescent="0.3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6"/>
      <c r="Q184" s="6"/>
      <c r="R184" s="7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4.25" customHeight="1" x14ac:dyDescent="0.3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6"/>
      <c r="Q185" s="6"/>
      <c r="R185" s="7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4.25" customHeight="1" x14ac:dyDescent="0.3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6"/>
      <c r="Q186" s="6"/>
      <c r="R186" s="7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4.25" customHeight="1" x14ac:dyDescent="0.3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6"/>
      <c r="Q187" s="6"/>
      <c r="R187" s="7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4.25" customHeight="1" x14ac:dyDescent="0.3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6"/>
      <c r="Q188" s="6"/>
      <c r="R188" s="7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4.25" customHeight="1" x14ac:dyDescent="0.3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6"/>
      <c r="Q189" s="6"/>
      <c r="R189" s="7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4.25" customHeight="1" x14ac:dyDescent="0.3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7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4.25" customHeight="1" x14ac:dyDescent="0.3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6"/>
      <c r="Q191" s="6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4.25" customHeight="1" x14ac:dyDescent="0.3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6"/>
      <c r="Q192" s="6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4.25" customHeight="1" x14ac:dyDescent="0.3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6"/>
      <c r="Q193" s="6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4.25" customHeight="1" x14ac:dyDescent="0.3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6"/>
      <c r="Q194" s="6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4.25" customHeight="1" x14ac:dyDescent="0.3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6"/>
      <c r="Q195" s="6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4.25" customHeight="1" x14ac:dyDescent="0.3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6"/>
      <c r="Q196" s="6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4.25" customHeight="1" x14ac:dyDescent="0.3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6"/>
      <c r="Q197" s="6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4.25" customHeight="1" x14ac:dyDescent="0.3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6"/>
      <c r="Q198" s="6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4.25" customHeight="1" x14ac:dyDescent="0.3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6"/>
      <c r="Q199" s="6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4.25" customHeight="1" x14ac:dyDescent="0.3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6"/>
      <c r="Q200" s="6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4.25" customHeight="1" x14ac:dyDescent="0.3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6"/>
      <c r="Q201" s="6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4.25" customHeight="1" x14ac:dyDescent="0.3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6"/>
      <c r="Q202" s="6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4.25" customHeight="1" x14ac:dyDescent="0.3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6"/>
      <c r="Q203" s="6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4.25" customHeight="1" x14ac:dyDescent="0.3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6"/>
      <c r="Q204" s="6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4.25" customHeight="1" x14ac:dyDescent="0.3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6"/>
      <c r="Q205" s="6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4.25" customHeight="1" x14ac:dyDescent="0.3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6"/>
      <c r="Q206" s="6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4.25" customHeight="1" x14ac:dyDescent="0.3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6"/>
      <c r="Q207" s="6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4.25" customHeight="1" x14ac:dyDescent="0.3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6"/>
      <c r="Q208" s="6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4.25" customHeight="1" x14ac:dyDescent="0.3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6"/>
      <c r="Q209" s="6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4.25" customHeight="1" x14ac:dyDescent="0.3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6"/>
      <c r="Q210" s="6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4.25" customHeight="1" x14ac:dyDescent="0.3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6"/>
      <c r="Q211" s="6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4.25" customHeight="1" x14ac:dyDescent="0.3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6"/>
      <c r="Q212" s="6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4.25" customHeight="1" x14ac:dyDescent="0.3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6"/>
      <c r="Q213" s="6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4.25" customHeight="1" x14ac:dyDescent="0.3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6"/>
      <c r="Q214" s="6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4.25" customHeight="1" x14ac:dyDescent="0.3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6"/>
      <c r="Q215" s="6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4.25" customHeight="1" x14ac:dyDescent="0.3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6"/>
      <c r="Q216" s="6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4.25" customHeight="1" x14ac:dyDescent="0.3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6"/>
      <c r="Q217" s="6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4.25" customHeight="1" x14ac:dyDescent="0.3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6"/>
      <c r="Q218" s="6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4.25" customHeight="1" x14ac:dyDescent="0.3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6"/>
      <c r="Q219" s="6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4.25" customHeight="1" x14ac:dyDescent="0.3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6"/>
      <c r="Q220" s="6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4.25" customHeight="1" x14ac:dyDescent="0.3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6"/>
      <c r="Q221" s="6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4.25" customHeight="1" x14ac:dyDescent="0.3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6"/>
      <c r="Q222" s="6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4.25" customHeight="1" x14ac:dyDescent="0.3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6"/>
      <c r="Q223" s="6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4.25" customHeight="1" x14ac:dyDescent="0.3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6"/>
      <c r="Q224" s="6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4.25" customHeight="1" x14ac:dyDescent="0.3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6"/>
      <c r="Q225" s="6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4.25" customHeight="1" x14ac:dyDescent="0.3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6"/>
      <c r="Q226" s="6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4.25" customHeight="1" x14ac:dyDescent="0.3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6"/>
      <c r="Q227" s="6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4.25" customHeight="1" x14ac:dyDescent="0.3">
      <c r="A228" s="19"/>
      <c r="B228" s="20"/>
      <c r="C228" s="4"/>
      <c r="D228" s="4"/>
      <c r="E228" s="5"/>
      <c r="F228" s="4"/>
      <c r="G228" s="6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4.25" customHeight="1" x14ac:dyDescent="0.3">
      <c r="A229" s="19"/>
      <c r="B229" s="20"/>
      <c r="C229" s="4"/>
      <c r="D229" s="4"/>
      <c r="E229" s="5"/>
      <c r="F229" s="4"/>
      <c r="G229" s="6"/>
      <c r="H229" s="4"/>
      <c r="I229" s="4"/>
      <c r="J229" s="4"/>
      <c r="K229" s="4"/>
      <c r="L229" s="4"/>
      <c r="M229" s="4"/>
      <c r="N229" s="4"/>
      <c r="O229" s="4"/>
      <c r="P229" s="6"/>
      <c r="Q229" s="6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.75" customHeight="1" x14ac:dyDescent="0.25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42"/>
      <c r="Q230" s="42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5.75" customHeight="1" x14ac:dyDescent="0.25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42"/>
      <c r="Q231" s="42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5.75" customHeight="1" x14ac:dyDescent="0.25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42"/>
      <c r="Q232" s="42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 customHeight="1" x14ac:dyDescent="0.25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42"/>
      <c r="Q233" s="42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 customHeight="1" x14ac:dyDescent="0.25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42"/>
      <c r="Q234" s="42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 customHeight="1" x14ac:dyDescent="0.25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42"/>
      <c r="Q235" s="42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 customHeight="1" x14ac:dyDescent="0.25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42"/>
      <c r="Q236" s="42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 customHeight="1" x14ac:dyDescent="0.25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42"/>
      <c r="Q237" s="42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 customHeight="1" x14ac:dyDescent="0.25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42"/>
      <c r="Q238" s="42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 customHeight="1" x14ac:dyDescent="0.25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42"/>
      <c r="Q239" s="42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 customHeight="1" x14ac:dyDescent="0.25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42"/>
      <c r="Q240" s="42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 customHeight="1" x14ac:dyDescent="0.25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42"/>
      <c r="Q241" s="42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 customHeight="1" x14ac:dyDescent="0.25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42"/>
      <c r="Q242" s="42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 x14ac:dyDescent="0.25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42"/>
      <c r="Q243" s="42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 x14ac:dyDescent="0.25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42"/>
      <c r="Q244" s="42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 x14ac:dyDescent="0.25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42"/>
      <c r="Q245" s="42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 x14ac:dyDescent="0.25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42"/>
      <c r="Q246" s="42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 x14ac:dyDescent="0.25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42"/>
      <c r="Q247" s="42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 x14ac:dyDescent="0.25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42"/>
      <c r="Q248" s="42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 x14ac:dyDescent="0.25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42"/>
      <c r="Q249" s="42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 x14ac:dyDescent="0.25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42"/>
      <c r="Q250" s="42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25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42"/>
      <c r="Q251" s="42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 x14ac:dyDescent="0.25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42"/>
      <c r="Q252" s="42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 x14ac:dyDescent="0.25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42"/>
      <c r="Q253" s="42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 x14ac:dyDescent="0.25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42"/>
      <c r="Q254" s="42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 x14ac:dyDescent="0.25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42"/>
      <c r="Q255" s="42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 x14ac:dyDescent="0.25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42"/>
      <c r="Q256" s="42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 x14ac:dyDescent="0.25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42"/>
      <c r="Q257" s="42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 x14ac:dyDescent="0.25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42"/>
      <c r="Q258" s="42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 x14ac:dyDescent="0.25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42"/>
      <c r="Q259" s="42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 x14ac:dyDescent="0.25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42"/>
      <c r="Q260" s="42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 x14ac:dyDescent="0.25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42"/>
      <c r="Q261" s="42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 x14ac:dyDescent="0.25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42"/>
      <c r="Q262" s="42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 x14ac:dyDescent="0.25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42"/>
      <c r="Q263" s="42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 x14ac:dyDescent="0.25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42"/>
      <c r="Q264" s="42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 x14ac:dyDescent="0.25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42"/>
      <c r="Q265" s="42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 x14ac:dyDescent="0.25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42"/>
      <c r="Q266" s="42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 x14ac:dyDescent="0.25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42"/>
      <c r="Q267" s="42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 x14ac:dyDescent="0.25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42"/>
      <c r="Q268" s="42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 x14ac:dyDescent="0.25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42"/>
      <c r="Q269" s="42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 x14ac:dyDescent="0.25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42"/>
      <c r="Q270" s="42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 x14ac:dyDescent="0.25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42"/>
      <c r="Q271" s="42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 x14ac:dyDescent="0.25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42"/>
      <c r="Q272" s="42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 x14ac:dyDescent="0.25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42"/>
      <c r="Q273" s="42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 x14ac:dyDescent="0.25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42"/>
      <c r="Q274" s="42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 x14ac:dyDescent="0.25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42"/>
      <c r="Q275" s="42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 x14ac:dyDescent="0.25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42"/>
      <c r="Q276" s="42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 x14ac:dyDescent="0.25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42"/>
      <c r="Q277" s="42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25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42"/>
      <c r="Q278" s="42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 x14ac:dyDescent="0.25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42"/>
      <c r="Q279" s="42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 x14ac:dyDescent="0.25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42"/>
      <c r="Q280" s="42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 x14ac:dyDescent="0.25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42"/>
      <c r="Q281" s="42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 x14ac:dyDescent="0.25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42"/>
      <c r="Q282" s="42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 x14ac:dyDescent="0.25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42"/>
      <c r="Q283" s="42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 x14ac:dyDescent="0.25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42"/>
      <c r="Q284" s="42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 x14ac:dyDescent="0.25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42"/>
      <c r="Q285" s="42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 x14ac:dyDescent="0.25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42"/>
      <c r="Q286" s="42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 x14ac:dyDescent="0.25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42"/>
      <c r="Q287" s="42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 x14ac:dyDescent="0.25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42"/>
      <c r="Q288" s="42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 x14ac:dyDescent="0.25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42"/>
      <c r="Q289" s="42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 x14ac:dyDescent="0.25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42"/>
      <c r="Q290" s="42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 x14ac:dyDescent="0.25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42"/>
      <c r="Q291" s="42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 x14ac:dyDescent="0.25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42"/>
      <c r="Q292" s="42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 x14ac:dyDescent="0.25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42"/>
      <c r="Q293" s="42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 x14ac:dyDescent="0.25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42"/>
      <c r="Q294" s="42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 x14ac:dyDescent="0.25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42"/>
      <c r="Q295" s="42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 x14ac:dyDescent="0.25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42"/>
      <c r="Q296" s="42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 x14ac:dyDescent="0.25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42"/>
      <c r="Q297" s="42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 x14ac:dyDescent="0.25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42"/>
      <c r="Q298" s="42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 x14ac:dyDescent="0.25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42"/>
      <c r="Q299" s="42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 x14ac:dyDescent="0.25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42"/>
      <c r="Q300" s="42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 x14ac:dyDescent="0.25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42"/>
      <c r="Q301" s="42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 x14ac:dyDescent="0.25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42"/>
      <c r="Q302" s="42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 x14ac:dyDescent="0.25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42"/>
      <c r="Q303" s="42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 x14ac:dyDescent="0.25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42"/>
      <c r="Q304" s="42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 x14ac:dyDescent="0.25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42"/>
      <c r="Q305" s="42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 x14ac:dyDescent="0.25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42"/>
      <c r="Q306" s="42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 x14ac:dyDescent="0.25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42"/>
      <c r="Q307" s="42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 x14ac:dyDescent="0.25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42"/>
      <c r="Q308" s="42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 x14ac:dyDescent="0.25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42"/>
      <c r="Q309" s="42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 x14ac:dyDescent="0.25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42"/>
      <c r="Q310" s="42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 x14ac:dyDescent="0.25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42"/>
      <c r="Q311" s="42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 x14ac:dyDescent="0.25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42"/>
      <c r="Q312" s="42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 x14ac:dyDescent="0.25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42"/>
      <c r="Q313" s="42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 x14ac:dyDescent="0.25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42"/>
      <c r="Q314" s="42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 x14ac:dyDescent="0.25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42"/>
      <c r="Q315" s="42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 x14ac:dyDescent="0.25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42"/>
      <c r="Q316" s="42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 x14ac:dyDescent="0.25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42"/>
      <c r="Q317" s="42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 x14ac:dyDescent="0.25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42"/>
      <c r="Q318" s="42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 x14ac:dyDescent="0.25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42"/>
      <c r="Q319" s="42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 x14ac:dyDescent="0.25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42"/>
      <c r="Q320" s="42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 x14ac:dyDescent="0.25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42"/>
      <c r="Q321" s="42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 x14ac:dyDescent="0.25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42"/>
      <c r="Q322" s="42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 x14ac:dyDescent="0.25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42"/>
      <c r="Q323" s="42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 x14ac:dyDescent="0.25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42"/>
      <c r="Q324" s="42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 x14ac:dyDescent="0.25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42"/>
      <c r="Q325" s="42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 x14ac:dyDescent="0.25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42"/>
      <c r="Q326" s="42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 x14ac:dyDescent="0.25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42"/>
      <c r="Q327" s="42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 x14ac:dyDescent="0.25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42"/>
      <c r="Q328" s="42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 x14ac:dyDescent="0.25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42"/>
      <c r="Q329" s="42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 x14ac:dyDescent="0.25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42"/>
      <c r="Q330" s="42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 x14ac:dyDescent="0.25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42"/>
      <c r="Q331" s="42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 x14ac:dyDescent="0.25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42"/>
      <c r="Q332" s="42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 x14ac:dyDescent="0.25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42"/>
      <c r="Q333" s="42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 x14ac:dyDescent="0.25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42"/>
      <c r="Q334" s="42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 x14ac:dyDescent="0.25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42"/>
      <c r="Q335" s="42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 x14ac:dyDescent="0.25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42"/>
      <c r="Q336" s="42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 x14ac:dyDescent="0.25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42"/>
      <c r="Q337" s="42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 x14ac:dyDescent="0.25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42"/>
      <c r="Q338" s="42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 x14ac:dyDescent="0.25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42"/>
      <c r="Q339" s="42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 x14ac:dyDescent="0.25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42"/>
      <c r="Q340" s="42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 x14ac:dyDescent="0.25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42"/>
      <c r="Q341" s="42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 x14ac:dyDescent="0.25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42"/>
      <c r="Q342" s="42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 x14ac:dyDescent="0.25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42"/>
      <c r="Q343" s="42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 x14ac:dyDescent="0.25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42"/>
      <c r="Q344" s="42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 x14ac:dyDescent="0.25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42"/>
      <c r="Q345" s="42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 x14ac:dyDescent="0.25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42"/>
      <c r="Q346" s="42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 x14ac:dyDescent="0.25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42"/>
      <c r="Q347" s="42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 x14ac:dyDescent="0.25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42"/>
      <c r="Q348" s="42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 x14ac:dyDescent="0.25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42"/>
      <c r="Q349" s="42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 x14ac:dyDescent="0.25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42"/>
      <c r="Q350" s="42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 x14ac:dyDescent="0.25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42"/>
      <c r="Q351" s="42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 x14ac:dyDescent="0.25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42"/>
      <c r="Q352" s="42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 x14ac:dyDescent="0.25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42"/>
      <c r="Q353" s="42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 x14ac:dyDescent="0.25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42"/>
      <c r="Q354" s="42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 x14ac:dyDescent="0.25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42"/>
      <c r="Q355" s="42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 x14ac:dyDescent="0.25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42"/>
      <c r="Q356" s="42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 x14ac:dyDescent="0.25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42"/>
      <c r="Q357" s="42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 x14ac:dyDescent="0.25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42"/>
      <c r="Q358" s="4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 x14ac:dyDescent="0.25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42"/>
      <c r="Q359" s="42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 x14ac:dyDescent="0.25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42"/>
      <c r="Q360" s="42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 x14ac:dyDescent="0.25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42"/>
      <c r="Q361" s="4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 x14ac:dyDescent="0.25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42"/>
      <c r="Q362" s="42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 x14ac:dyDescent="0.25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42"/>
      <c r="Q363" s="42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 x14ac:dyDescent="0.25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42"/>
      <c r="Q364" s="4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 x14ac:dyDescent="0.25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42"/>
      <c r="Q365" s="42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 x14ac:dyDescent="0.25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42"/>
      <c r="Q366" s="42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 x14ac:dyDescent="0.25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42"/>
      <c r="Q367" s="4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 x14ac:dyDescent="0.25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42"/>
      <c r="Q368" s="42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 x14ac:dyDescent="0.25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42"/>
      <c r="Q369" s="42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 x14ac:dyDescent="0.25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42"/>
      <c r="Q370" s="4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 x14ac:dyDescent="0.25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42"/>
      <c r="Q371" s="42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 x14ac:dyDescent="0.25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42"/>
      <c r="Q372" s="42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 x14ac:dyDescent="0.25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42"/>
      <c r="Q373" s="42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 x14ac:dyDescent="0.25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42"/>
      <c r="Q374" s="42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 x14ac:dyDescent="0.25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42"/>
      <c r="Q375" s="42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 x14ac:dyDescent="0.25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42"/>
      <c r="Q376" s="42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 x14ac:dyDescent="0.25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42"/>
      <c r="Q377" s="42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 x14ac:dyDescent="0.25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42"/>
      <c r="Q378" s="42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 x14ac:dyDescent="0.25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42"/>
      <c r="Q379" s="42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 x14ac:dyDescent="0.25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42"/>
      <c r="Q380" s="42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 x14ac:dyDescent="0.25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42"/>
      <c r="Q381" s="42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 x14ac:dyDescent="0.25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42"/>
      <c r="Q382" s="42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 x14ac:dyDescent="0.25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42"/>
      <c r="Q383" s="42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 x14ac:dyDescent="0.25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42"/>
      <c r="Q384" s="42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 x14ac:dyDescent="0.25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42"/>
      <c r="Q385" s="42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 x14ac:dyDescent="0.25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42"/>
      <c r="Q386" s="42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 x14ac:dyDescent="0.25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42"/>
      <c r="Q387" s="42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 x14ac:dyDescent="0.25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42"/>
      <c r="Q388" s="42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 x14ac:dyDescent="0.25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42"/>
      <c r="Q389" s="42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 x14ac:dyDescent="0.25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42"/>
      <c r="Q390" s="42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 x14ac:dyDescent="0.25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42"/>
      <c r="Q391" s="42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 x14ac:dyDescent="0.25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42"/>
      <c r="Q392" s="42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 x14ac:dyDescent="0.25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42"/>
      <c r="Q393" s="42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 x14ac:dyDescent="0.25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42"/>
      <c r="Q394" s="42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 x14ac:dyDescent="0.25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42"/>
      <c r="Q395" s="42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 x14ac:dyDescent="0.25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42"/>
      <c r="Q396" s="42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 x14ac:dyDescent="0.25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42"/>
      <c r="Q397" s="42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 x14ac:dyDescent="0.25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42"/>
      <c r="Q398" s="42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 x14ac:dyDescent="0.25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42"/>
      <c r="Q399" s="42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 x14ac:dyDescent="0.25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42"/>
      <c r="Q400" s="42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 x14ac:dyDescent="0.25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42"/>
      <c r="Q401" s="42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 x14ac:dyDescent="0.25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42"/>
      <c r="Q402" s="42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 x14ac:dyDescent="0.25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42"/>
      <c r="Q403" s="42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 x14ac:dyDescent="0.25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42"/>
      <c r="Q404" s="42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 x14ac:dyDescent="0.25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42"/>
      <c r="Q405" s="42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 x14ac:dyDescent="0.25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42"/>
      <c r="Q406" s="42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 x14ac:dyDescent="0.25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42"/>
      <c r="Q407" s="42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 x14ac:dyDescent="0.25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42"/>
      <c r="Q408" s="42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 x14ac:dyDescent="0.25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42"/>
      <c r="Q409" s="42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 x14ac:dyDescent="0.25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42"/>
      <c r="Q410" s="42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 x14ac:dyDescent="0.25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42"/>
      <c r="Q411" s="42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 x14ac:dyDescent="0.25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42"/>
      <c r="Q412" s="42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 x14ac:dyDescent="0.25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42"/>
      <c r="Q413" s="42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 x14ac:dyDescent="0.25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42"/>
      <c r="Q414" s="42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 x14ac:dyDescent="0.25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42"/>
      <c r="Q415" s="42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 x14ac:dyDescent="0.25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42"/>
      <c r="Q416" s="42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 x14ac:dyDescent="0.25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42"/>
      <c r="Q417" s="42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 x14ac:dyDescent="0.25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42"/>
      <c r="Q418" s="42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 x14ac:dyDescent="0.25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42"/>
      <c r="Q419" s="42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 x14ac:dyDescent="0.25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42"/>
      <c r="Q420" s="42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 x14ac:dyDescent="0.25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42"/>
      <c r="Q421" s="42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 x14ac:dyDescent="0.25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42"/>
      <c r="Q422" s="42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 x14ac:dyDescent="0.25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42"/>
      <c r="Q423" s="42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 x14ac:dyDescent="0.25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42"/>
      <c r="Q424" s="42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 x14ac:dyDescent="0.25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42"/>
      <c r="Q425" s="42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 x14ac:dyDescent="0.25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42"/>
      <c r="Q426" s="42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 x14ac:dyDescent="0.25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42"/>
      <c r="Q427" s="42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 x14ac:dyDescent="0.25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42"/>
      <c r="Q428" s="42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 x14ac:dyDescent="0.25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42"/>
      <c r="Q429" s="42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 x14ac:dyDescent="0.25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42"/>
      <c r="Q430" s="42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 x14ac:dyDescent="0.25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42"/>
      <c r="Q431" s="42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 x14ac:dyDescent="0.25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42"/>
      <c r="Q432" s="42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 x14ac:dyDescent="0.25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42"/>
      <c r="Q433" s="42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 x14ac:dyDescent="0.25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42"/>
      <c r="Q434" s="42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 x14ac:dyDescent="0.25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42"/>
      <c r="Q435" s="42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 x14ac:dyDescent="0.25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42"/>
      <c r="Q436" s="42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 x14ac:dyDescent="0.25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42"/>
      <c r="Q437" s="42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 x14ac:dyDescent="0.25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42"/>
      <c r="Q438" s="42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 x14ac:dyDescent="0.25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42"/>
      <c r="Q439" s="42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 x14ac:dyDescent="0.25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42"/>
      <c r="Q440" s="42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 x14ac:dyDescent="0.25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42"/>
      <c r="Q441" s="42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 x14ac:dyDescent="0.25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42"/>
      <c r="Q442" s="42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 x14ac:dyDescent="0.25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42"/>
      <c r="Q443" s="42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 x14ac:dyDescent="0.25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42"/>
      <c r="Q444" s="42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 x14ac:dyDescent="0.25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42"/>
      <c r="Q445" s="42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 x14ac:dyDescent="0.25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42"/>
      <c r="Q446" s="42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 x14ac:dyDescent="0.25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42"/>
      <c r="Q447" s="42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 x14ac:dyDescent="0.25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42"/>
      <c r="Q448" s="42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 x14ac:dyDescent="0.25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42"/>
      <c r="Q449" s="42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 x14ac:dyDescent="0.25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42"/>
      <c r="Q450" s="42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 x14ac:dyDescent="0.25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42"/>
      <c r="Q451" s="42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 x14ac:dyDescent="0.25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42"/>
      <c r="Q452" s="42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 x14ac:dyDescent="0.25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42"/>
      <c r="Q453" s="42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 x14ac:dyDescent="0.25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42"/>
      <c r="Q454" s="42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 x14ac:dyDescent="0.25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42"/>
      <c r="Q455" s="42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 x14ac:dyDescent="0.25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42"/>
      <c r="Q456" s="42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 x14ac:dyDescent="0.25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42"/>
      <c r="Q457" s="42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 x14ac:dyDescent="0.25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42"/>
      <c r="Q458" s="42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 x14ac:dyDescent="0.25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42"/>
      <c r="Q459" s="42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 x14ac:dyDescent="0.25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42"/>
      <c r="Q460" s="42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 x14ac:dyDescent="0.25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42"/>
      <c r="Q461" s="42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 x14ac:dyDescent="0.25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42"/>
      <c r="Q462" s="42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 x14ac:dyDescent="0.25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42"/>
      <c r="Q463" s="42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 x14ac:dyDescent="0.25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42"/>
      <c r="Q464" s="42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 x14ac:dyDescent="0.25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42"/>
      <c r="Q465" s="42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 x14ac:dyDescent="0.25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42"/>
      <c r="Q466" s="42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 x14ac:dyDescent="0.25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42"/>
      <c r="Q467" s="42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 x14ac:dyDescent="0.25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42"/>
      <c r="Q468" s="42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 x14ac:dyDescent="0.25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42"/>
      <c r="Q469" s="42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 x14ac:dyDescent="0.25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42"/>
      <c r="Q470" s="42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 x14ac:dyDescent="0.25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42"/>
      <c r="Q471" s="42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 x14ac:dyDescent="0.25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42"/>
      <c r="Q472" s="42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 x14ac:dyDescent="0.25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42"/>
      <c r="Q473" s="42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 x14ac:dyDescent="0.25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42"/>
      <c r="Q474" s="42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 x14ac:dyDescent="0.25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42"/>
      <c r="Q475" s="42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 x14ac:dyDescent="0.25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42"/>
      <c r="Q476" s="42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 x14ac:dyDescent="0.25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42"/>
      <c r="Q477" s="42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 x14ac:dyDescent="0.25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42"/>
      <c r="Q478" s="42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 x14ac:dyDescent="0.25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42"/>
      <c r="Q479" s="42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 x14ac:dyDescent="0.25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42"/>
      <c r="Q480" s="42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 x14ac:dyDescent="0.25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42"/>
      <c r="Q481" s="42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 x14ac:dyDescent="0.25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42"/>
      <c r="Q482" s="42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 x14ac:dyDescent="0.25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42"/>
      <c r="Q483" s="42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 x14ac:dyDescent="0.25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42"/>
      <c r="Q484" s="42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 x14ac:dyDescent="0.25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42"/>
      <c r="Q485" s="42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 x14ac:dyDescent="0.25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42"/>
      <c r="Q486" s="42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 x14ac:dyDescent="0.25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42"/>
      <c r="Q487" s="42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 x14ac:dyDescent="0.25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42"/>
      <c r="Q488" s="42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 x14ac:dyDescent="0.25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42"/>
      <c r="Q489" s="42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 x14ac:dyDescent="0.25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42"/>
      <c r="Q490" s="42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 x14ac:dyDescent="0.25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42"/>
      <c r="Q491" s="42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 x14ac:dyDescent="0.25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42"/>
      <c r="Q492" s="42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 x14ac:dyDescent="0.25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42"/>
      <c r="Q493" s="42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 x14ac:dyDescent="0.25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42"/>
      <c r="Q494" s="42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 x14ac:dyDescent="0.25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42"/>
      <c r="Q495" s="42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 x14ac:dyDescent="0.25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42"/>
      <c r="Q496" s="42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 x14ac:dyDescent="0.25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42"/>
      <c r="Q497" s="42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 x14ac:dyDescent="0.25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42"/>
      <c r="Q498" s="42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 x14ac:dyDescent="0.25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42"/>
      <c r="Q499" s="42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 x14ac:dyDescent="0.25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42"/>
      <c r="Q500" s="42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 x14ac:dyDescent="0.25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42"/>
      <c r="Q501" s="42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 x14ac:dyDescent="0.25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42"/>
      <c r="Q502" s="42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 x14ac:dyDescent="0.25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42"/>
      <c r="Q503" s="42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 x14ac:dyDescent="0.25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42"/>
      <c r="Q504" s="42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 x14ac:dyDescent="0.25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42"/>
      <c r="Q505" s="42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 x14ac:dyDescent="0.25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42"/>
      <c r="Q506" s="42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 x14ac:dyDescent="0.25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42"/>
      <c r="Q507" s="42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 x14ac:dyDescent="0.25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42"/>
      <c r="Q508" s="42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 x14ac:dyDescent="0.25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42"/>
      <c r="Q509" s="42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 x14ac:dyDescent="0.25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42"/>
      <c r="Q510" s="42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 x14ac:dyDescent="0.25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42"/>
      <c r="Q511" s="42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 x14ac:dyDescent="0.25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42"/>
      <c r="Q512" s="42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 x14ac:dyDescent="0.25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42"/>
      <c r="Q513" s="42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 x14ac:dyDescent="0.25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42"/>
      <c r="Q514" s="42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 x14ac:dyDescent="0.25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42"/>
      <c r="Q515" s="42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 x14ac:dyDescent="0.25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42"/>
      <c r="Q516" s="42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 x14ac:dyDescent="0.25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42"/>
      <c r="Q517" s="42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 x14ac:dyDescent="0.25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42"/>
      <c r="Q518" s="42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 x14ac:dyDescent="0.25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42"/>
      <c r="Q519" s="42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 x14ac:dyDescent="0.25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42"/>
      <c r="Q520" s="42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 x14ac:dyDescent="0.25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42"/>
      <c r="Q521" s="42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 x14ac:dyDescent="0.25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42"/>
      <c r="Q522" s="42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 x14ac:dyDescent="0.25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42"/>
      <c r="Q523" s="42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 x14ac:dyDescent="0.25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42"/>
      <c r="Q524" s="42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 x14ac:dyDescent="0.25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42"/>
      <c r="Q525" s="42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 x14ac:dyDescent="0.25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42"/>
      <c r="Q526" s="42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 x14ac:dyDescent="0.25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42"/>
      <c r="Q527" s="42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 x14ac:dyDescent="0.25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42"/>
      <c r="Q528" s="42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 x14ac:dyDescent="0.25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42"/>
      <c r="Q529" s="42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 x14ac:dyDescent="0.25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42"/>
      <c r="Q530" s="42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 x14ac:dyDescent="0.25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42"/>
      <c r="Q531" s="42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 x14ac:dyDescent="0.25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42"/>
      <c r="Q532" s="42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 x14ac:dyDescent="0.25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42"/>
      <c r="Q533" s="42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 x14ac:dyDescent="0.25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42"/>
      <c r="Q534" s="42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 x14ac:dyDescent="0.25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42"/>
      <c r="Q535" s="42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 x14ac:dyDescent="0.25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42"/>
      <c r="Q536" s="42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 x14ac:dyDescent="0.25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42"/>
      <c r="Q537" s="42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 x14ac:dyDescent="0.25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42"/>
      <c r="Q538" s="42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 x14ac:dyDescent="0.25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42"/>
      <c r="Q539" s="42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 x14ac:dyDescent="0.25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42"/>
      <c r="Q540" s="42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 x14ac:dyDescent="0.25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42"/>
      <c r="Q541" s="42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 x14ac:dyDescent="0.25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42"/>
      <c r="Q542" s="42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 x14ac:dyDescent="0.25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42"/>
      <c r="Q543" s="42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 x14ac:dyDescent="0.25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42"/>
      <c r="Q544" s="42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 x14ac:dyDescent="0.25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42"/>
      <c r="Q545" s="42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 x14ac:dyDescent="0.25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42"/>
      <c r="Q546" s="42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 x14ac:dyDescent="0.25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42"/>
      <c r="Q547" s="42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 x14ac:dyDescent="0.25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42"/>
      <c r="Q548" s="42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 x14ac:dyDescent="0.25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42"/>
      <c r="Q549" s="42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 x14ac:dyDescent="0.25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42"/>
      <c r="Q550" s="42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 x14ac:dyDescent="0.25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42"/>
      <c r="Q551" s="42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 x14ac:dyDescent="0.25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42"/>
      <c r="Q552" s="42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 x14ac:dyDescent="0.25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42"/>
      <c r="Q553" s="42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 x14ac:dyDescent="0.25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42"/>
      <c r="Q554" s="42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 x14ac:dyDescent="0.25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42"/>
      <c r="Q555" s="42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 x14ac:dyDescent="0.25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42"/>
      <c r="Q556" s="42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 x14ac:dyDescent="0.25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42"/>
      <c r="Q557" s="42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 x14ac:dyDescent="0.25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42"/>
      <c r="Q558" s="42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 x14ac:dyDescent="0.25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42"/>
      <c r="Q559" s="42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 x14ac:dyDescent="0.25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42"/>
      <c r="Q560" s="42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 x14ac:dyDescent="0.25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42"/>
      <c r="Q561" s="42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 x14ac:dyDescent="0.25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42"/>
      <c r="Q562" s="42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 x14ac:dyDescent="0.25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42"/>
      <c r="Q563" s="42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 x14ac:dyDescent="0.25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42"/>
      <c r="Q564" s="42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 x14ac:dyDescent="0.25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42"/>
      <c r="Q565" s="42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 x14ac:dyDescent="0.25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42"/>
      <c r="Q566" s="42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 x14ac:dyDescent="0.25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42"/>
      <c r="Q567" s="42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 x14ac:dyDescent="0.25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42"/>
      <c r="Q568" s="42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 x14ac:dyDescent="0.25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42"/>
      <c r="Q569" s="42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 x14ac:dyDescent="0.25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42"/>
      <c r="Q570" s="42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 x14ac:dyDescent="0.25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42"/>
      <c r="Q571" s="42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 x14ac:dyDescent="0.25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42"/>
      <c r="Q572" s="42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 x14ac:dyDescent="0.25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42"/>
      <c r="Q573" s="42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 x14ac:dyDescent="0.25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42"/>
      <c r="Q574" s="42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 x14ac:dyDescent="0.25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42"/>
      <c r="Q575" s="42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 x14ac:dyDescent="0.25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42"/>
      <c r="Q576" s="42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 x14ac:dyDescent="0.25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42"/>
      <c r="Q577" s="42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 x14ac:dyDescent="0.25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42"/>
      <c r="Q578" s="42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 x14ac:dyDescent="0.25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42"/>
      <c r="Q579" s="42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 x14ac:dyDescent="0.25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42"/>
      <c r="Q580" s="42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 x14ac:dyDescent="0.25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42"/>
      <c r="Q581" s="42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 x14ac:dyDescent="0.25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42"/>
      <c r="Q582" s="42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 x14ac:dyDescent="0.25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42"/>
      <c r="Q583" s="42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 x14ac:dyDescent="0.25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42"/>
      <c r="Q584" s="42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 x14ac:dyDescent="0.25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42"/>
      <c r="Q585" s="42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 x14ac:dyDescent="0.25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42"/>
      <c r="Q586" s="42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 x14ac:dyDescent="0.25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42"/>
      <c r="Q587" s="42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 x14ac:dyDescent="0.25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42"/>
      <c r="Q588" s="42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 x14ac:dyDescent="0.25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42"/>
      <c r="Q589" s="42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 x14ac:dyDescent="0.25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42"/>
      <c r="Q590" s="42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 x14ac:dyDescent="0.25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42"/>
      <c r="Q591" s="42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 x14ac:dyDescent="0.25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42"/>
      <c r="Q592" s="42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 x14ac:dyDescent="0.25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42"/>
      <c r="Q593" s="42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 x14ac:dyDescent="0.25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42"/>
      <c r="Q594" s="42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 x14ac:dyDescent="0.25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42"/>
      <c r="Q595" s="42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 x14ac:dyDescent="0.25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42"/>
      <c r="Q596" s="42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 x14ac:dyDescent="0.25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42"/>
      <c r="Q597" s="42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 x14ac:dyDescent="0.25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42"/>
      <c r="Q598" s="42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 x14ac:dyDescent="0.25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42"/>
      <c r="Q599" s="42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 x14ac:dyDescent="0.25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42"/>
      <c r="Q600" s="42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 x14ac:dyDescent="0.25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42"/>
      <c r="Q601" s="42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 x14ac:dyDescent="0.25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42"/>
      <c r="Q602" s="42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 x14ac:dyDescent="0.25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42"/>
      <c r="Q603" s="42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 x14ac:dyDescent="0.25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42"/>
      <c r="Q604" s="42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 x14ac:dyDescent="0.25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42"/>
      <c r="Q605" s="42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 x14ac:dyDescent="0.25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42"/>
      <c r="Q606" s="42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 x14ac:dyDescent="0.25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42"/>
      <c r="Q607" s="42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 x14ac:dyDescent="0.25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42"/>
      <c r="Q608" s="42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 x14ac:dyDescent="0.25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42"/>
      <c r="Q609" s="42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 x14ac:dyDescent="0.25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42"/>
      <c r="Q610" s="42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 x14ac:dyDescent="0.25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42"/>
      <c r="Q611" s="42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 x14ac:dyDescent="0.25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42"/>
      <c r="Q612" s="42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 x14ac:dyDescent="0.25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42"/>
      <c r="Q613" s="42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 x14ac:dyDescent="0.25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42"/>
      <c r="Q614" s="42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 x14ac:dyDescent="0.25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42"/>
      <c r="Q615" s="42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 x14ac:dyDescent="0.25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42"/>
      <c r="Q616" s="42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 x14ac:dyDescent="0.25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42"/>
      <c r="Q617" s="42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 x14ac:dyDescent="0.25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42"/>
      <c r="Q618" s="42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 x14ac:dyDescent="0.25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42"/>
      <c r="Q619" s="42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 x14ac:dyDescent="0.25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42"/>
      <c r="Q620" s="42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 x14ac:dyDescent="0.25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42"/>
      <c r="Q621" s="42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 x14ac:dyDescent="0.25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42"/>
      <c r="Q622" s="42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 x14ac:dyDescent="0.25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42"/>
      <c r="Q623" s="42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 x14ac:dyDescent="0.25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42"/>
      <c r="Q624" s="42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 x14ac:dyDescent="0.25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42"/>
      <c r="Q625" s="42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 x14ac:dyDescent="0.25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42"/>
      <c r="Q626" s="42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 x14ac:dyDescent="0.25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42"/>
      <c r="Q627" s="42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 x14ac:dyDescent="0.25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42"/>
      <c r="Q628" s="42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 x14ac:dyDescent="0.25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42"/>
      <c r="Q629" s="42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 x14ac:dyDescent="0.25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42"/>
      <c r="Q630" s="42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 x14ac:dyDescent="0.25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42"/>
      <c r="Q631" s="42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 x14ac:dyDescent="0.25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42"/>
      <c r="Q632" s="42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 x14ac:dyDescent="0.25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42"/>
      <c r="Q633" s="42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 x14ac:dyDescent="0.25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42"/>
      <c r="Q634" s="42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 x14ac:dyDescent="0.25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42"/>
      <c r="Q635" s="42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 x14ac:dyDescent="0.25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42"/>
      <c r="Q636" s="42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 x14ac:dyDescent="0.25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42"/>
      <c r="Q637" s="42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 x14ac:dyDescent="0.25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42"/>
      <c r="Q638" s="42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 x14ac:dyDescent="0.25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42"/>
      <c r="Q639" s="42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 x14ac:dyDescent="0.25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42"/>
      <c r="Q640" s="42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 x14ac:dyDescent="0.25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42"/>
      <c r="Q641" s="42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 x14ac:dyDescent="0.25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42"/>
      <c r="Q642" s="42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 x14ac:dyDescent="0.25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42"/>
      <c r="Q643" s="42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 x14ac:dyDescent="0.25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42"/>
      <c r="Q644" s="42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 x14ac:dyDescent="0.25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42"/>
      <c r="Q645" s="42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 x14ac:dyDescent="0.25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42"/>
      <c r="Q646" s="42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 x14ac:dyDescent="0.25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42"/>
      <c r="Q647" s="42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 x14ac:dyDescent="0.25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42"/>
      <c r="Q648" s="42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 x14ac:dyDescent="0.25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42"/>
      <c r="Q649" s="42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 x14ac:dyDescent="0.25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42"/>
      <c r="Q650" s="42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 x14ac:dyDescent="0.25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42"/>
      <c r="Q651" s="42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 x14ac:dyDescent="0.25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42"/>
      <c r="Q652" s="42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 x14ac:dyDescent="0.25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42"/>
      <c r="Q653" s="42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 x14ac:dyDescent="0.25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42"/>
      <c r="Q654" s="42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 x14ac:dyDescent="0.25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42"/>
      <c r="Q655" s="42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 x14ac:dyDescent="0.25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42"/>
      <c r="Q656" s="42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 x14ac:dyDescent="0.25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42"/>
      <c r="Q657" s="42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 x14ac:dyDescent="0.25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42"/>
      <c r="Q658" s="42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 x14ac:dyDescent="0.25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42"/>
      <c r="Q659" s="42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 x14ac:dyDescent="0.25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42"/>
      <c r="Q660" s="42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 x14ac:dyDescent="0.25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42"/>
      <c r="Q661" s="42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 x14ac:dyDescent="0.25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42"/>
      <c r="Q662" s="42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 x14ac:dyDescent="0.25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42"/>
      <c r="Q663" s="42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 x14ac:dyDescent="0.25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42"/>
      <c r="Q664" s="42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 x14ac:dyDescent="0.25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42"/>
      <c r="Q665" s="42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 x14ac:dyDescent="0.25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42"/>
      <c r="Q666" s="42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 x14ac:dyDescent="0.25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42"/>
      <c r="Q667" s="42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 x14ac:dyDescent="0.25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42"/>
      <c r="Q668" s="42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 x14ac:dyDescent="0.25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42"/>
      <c r="Q669" s="42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 x14ac:dyDescent="0.25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42"/>
      <c r="Q670" s="42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 x14ac:dyDescent="0.25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42"/>
      <c r="Q671" s="42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 x14ac:dyDescent="0.25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42"/>
      <c r="Q672" s="42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 x14ac:dyDescent="0.25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42"/>
      <c r="Q673" s="42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 x14ac:dyDescent="0.25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42"/>
      <c r="Q674" s="42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 x14ac:dyDescent="0.25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42"/>
      <c r="Q675" s="42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 x14ac:dyDescent="0.25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42"/>
      <c r="Q676" s="42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 x14ac:dyDescent="0.25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42"/>
      <c r="Q677" s="42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 x14ac:dyDescent="0.25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42"/>
      <c r="Q678" s="42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 x14ac:dyDescent="0.25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42"/>
      <c r="Q679" s="42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 x14ac:dyDescent="0.25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42"/>
      <c r="Q680" s="42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 x14ac:dyDescent="0.25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42"/>
      <c r="Q681" s="42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 x14ac:dyDescent="0.25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42"/>
      <c r="Q682" s="42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 x14ac:dyDescent="0.25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42"/>
      <c r="Q683" s="42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 x14ac:dyDescent="0.25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42"/>
      <c r="Q684" s="42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 x14ac:dyDescent="0.25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42"/>
      <c r="Q685" s="42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 x14ac:dyDescent="0.25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42"/>
      <c r="Q686" s="42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 x14ac:dyDescent="0.25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42"/>
      <c r="Q687" s="42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 x14ac:dyDescent="0.25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42"/>
      <c r="Q688" s="42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 x14ac:dyDescent="0.25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42"/>
      <c r="Q689" s="42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 x14ac:dyDescent="0.25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42"/>
      <c r="Q690" s="42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 x14ac:dyDescent="0.25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42"/>
      <c r="Q691" s="42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 x14ac:dyDescent="0.25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42"/>
      <c r="Q692" s="42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 x14ac:dyDescent="0.25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42"/>
      <c r="Q693" s="42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 x14ac:dyDescent="0.25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42"/>
      <c r="Q694" s="42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 x14ac:dyDescent="0.25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42"/>
      <c r="Q695" s="42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 x14ac:dyDescent="0.25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42"/>
      <c r="Q696" s="42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 x14ac:dyDescent="0.25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42"/>
      <c r="Q697" s="42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 x14ac:dyDescent="0.25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42"/>
      <c r="Q698" s="42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 x14ac:dyDescent="0.25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42"/>
      <c r="Q699" s="42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 x14ac:dyDescent="0.25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42"/>
      <c r="Q700" s="42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 x14ac:dyDescent="0.25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42"/>
      <c r="Q701" s="42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 x14ac:dyDescent="0.25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42"/>
      <c r="Q702" s="42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 x14ac:dyDescent="0.25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42"/>
      <c r="Q703" s="42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 x14ac:dyDescent="0.25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42"/>
      <c r="Q704" s="42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 x14ac:dyDescent="0.25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42"/>
      <c r="Q705" s="42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 x14ac:dyDescent="0.25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42"/>
      <c r="Q706" s="42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 x14ac:dyDescent="0.25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42"/>
      <c r="Q707" s="42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 x14ac:dyDescent="0.25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42"/>
      <c r="Q708" s="42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 x14ac:dyDescent="0.25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42"/>
      <c r="Q709" s="42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 x14ac:dyDescent="0.25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42"/>
      <c r="Q710" s="42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 x14ac:dyDescent="0.25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42"/>
      <c r="Q711" s="42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 x14ac:dyDescent="0.25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42"/>
      <c r="Q712" s="42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 x14ac:dyDescent="0.25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42"/>
      <c r="Q713" s="42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 x14ac:dyDescent="0.25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42"/>
      <c r="Q714" s="42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 x14ac:dyDescent="0.25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42"/>
      <c r="Q715" s="42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 x14ac:dyDescent="0.25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42"/>
      <c r="Q716" s="42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 x14ac:dyDescent="0.25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42"/>
      <c r="Q717" s="42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 x14ac:dyDescent="0.25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42"/>
      <c r="Q718" s="42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 x14ac:dyDescent="0.25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42"/>
      <c r="Q719" s="42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 x14ac:dyDescent="0.25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42"/>
      <c r="Q720" s="42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 x14ac:dyDescent="0.25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42"/>
      <c r="Q721" s="42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 x14ac:dyDescent="0.25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42"/>
      <c r="Q722" s="42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 x14ac:dyDescent="0.25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42"/>
      <c r="Q723" s="42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 x14ac:dyDescent="0.25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42"/>
      <c r="Q724" s="42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 x14ac:dyDescent="0.25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42"/>
      <c r="Q725" s="42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 x14ac:dyDescent="0.25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42"/>
      <c r="Q726" s="42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 x14ac:dyDescent="0.25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42"/>
      <c r="Q727" s="42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 x14ac:dyDescent="0.25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42"/>
      <c r="Q728" s="42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 x14ac:dyDescent="0.25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42"/>
      <c r="Q729" s="42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 x14ac:dyDescent="0.25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42"/>
      <c r="Q730" s="42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 x14ac:dyDescent="0.25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42"/>
      <c r="Q731" s="42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 x14ac:dyDescent="0.25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42"/>
      <c r="Q732" s="42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 x14ac:dyDescent="0.25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42"/>
      <c r="Q733" s="42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 x14ac:dyDescent="0.25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42"/>
      <c r="Q734" s="42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 x14ac:dyDescent="0.25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42"/>
      <c r="Q735" s="42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 x14ac:dyDescent="0.25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42"/>
      <c r="Q736" s="42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 x14ac:dyDescent="0.25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42"/>
      <c r="Q737" s="42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 x14ac:dyDescent="0.25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42"/>
      <c r="Q738" s="42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 x14ac:dyDescent="0.25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42"/>
      <c r="Q739" s="42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 x14ac:dyDescent="0.25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42"/>
      <c r="Q740" s="42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 x14ac:dyDescent="0.25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42"/>
      <c r="Q741" s="42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 x14ac:dyDescent="0.25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42"/>
      <c r="Q742" s="42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 x14ac:dyDescent="0.25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42"/>
      <c r="Q743" s="42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 x14ac:dyDescent="0.25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42"/>
      <c r="Q744" s="42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 x14ac:dyDescent="0.25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42"/>
      <c r="Q745" s="42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 x14ac:dyDescent="0.25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42"/>
      <c r="Q746" s="42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 x14ac:dyDescent="0.25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42"/>
      <c r="Q747" s="42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 x14ac:dyDescent="0.25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42"/>
      <c r="Q748" s="42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 x14ac:dyDescent="0.25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42"/>
      <c r="Q749" s="42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 x14ac:dyDescent="0.25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42"/>
      <c r="Q750" s="42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 x14ac:dyDescent="0.25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42"/>
      <c r="Q751" s="42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 x14ac:dyDescent="0.25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42"/>
      <c r="Q752" s="42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 x14ac:dyDescent="0.25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42"/>
      <c r="Q753" s="42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 x14ac:dyDescent="0.25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42"/>
      <c r="Q754" s="42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 x14ac:dyDescent="0.25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42"/>
      <c r="Q755" s="42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 x14ac:dyDescent="0.25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42"/>
      <c r="Q756" s="42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 x14ac:dyDescent="0.25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42"/>
      <c r="Q757" s="42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 x14ac:dyDescent="0.25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42"/>
      <c r="Q758" s="42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 x14ac:dyDescent="0.25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42"/>
      <c r="Q759" s="42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 x14ac:dyDescent="0.25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42"/>
      <c r="Q760" s="42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 x14ac:dyDescent="0.25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42"/>
      <c r="Q761" s="42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 x14ac:dyDescent="0.25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42"/>
      <c r="Q762" s="42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 x14ac:dyDescent="0.25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42"/>
      <c r="Q763" s="42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 x14ac:dyDescent="0.25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42"/>
      <c r="Q764" s="42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 x14ac:dyDescent="0.25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42"/>
      <c r="Q765" s="42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 x14ac:dyDescent="0.25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42"/>
      <c r="Q766" s="42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 x14ac:dyDescent="0.25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42"/>
      <c r="Q767" s="42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 x14ac:dyDescent="0.25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42"/>
      <c r="Q768" s="42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 x14ac:dyDescent="0.25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42"/>
      <c r="Q769" s="42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 x14ac:dyDescent="0.25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42"/>
      <c r="Q770" s="42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 x14ac:dyDescent="0.25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42"/>
      <c r="Q771" s="42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 x14ac:dyDescent="0.25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42"/>
      <c r="Q772" s="42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 x14ac:dyDescent="0.25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42"/>
      <c r="Q773" s="42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 x14ac:dyDescent="0.25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42"/>
      <c r="Q774" s="42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 x14ac:dyDescent="0.25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42"/>
      <c r="Q775" s="42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 x14ac:dyDescent="0.25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42"/>
      <c r="Q776" s="42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 x14ac:dyDescent="0.25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42"/>
      <c r="Q777" s="42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 x14ac:dyDescent="0.25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42"/>
      <c r="Q778" s="42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 x14ac:dyDescent="0.25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42"/>
      <c r="Q779" s="42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 x14ac:dyDescent="0.25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42"/>
      <c r="Q780" s="42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 x14ac:dyDescent="0.25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42"/>
      <c r="Q781" s="42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 x14ac:dyDescent="0.25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42"/>
      <c r="Q782" s="42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 x14ac:dyDescent="0.25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42"/>
      <c r="Q783" s="42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 x14ac:dyDescent="0.25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42"/>
      <c r="Q784" s="42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 x14ac:dyDescent="0.25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42"/>
      <c r="Q785" s="42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 x14ac:dyDescent="0.25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42"/>
      <c r="Q786" s="42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 x14ac:dyDescent="0.25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42"/>
      <c r="Q787" s="42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 x14ac:dyDescent="0.25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42"/>
      <c r="Q788" s="42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 x14ac:dyDescent="0.25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42"/>
      <c r="Q789" s="42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 x14ac:dyDescent="0.25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42"/>
      <c r="Q790" s="42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 x14ac:dyDescent="0.25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42"/>
      <c r="Q791" s="42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 x14ac:dyDescent="0.25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42"/>
      <c r="Q792" s="42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 x14ac:dyDescent="0.25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42"/>
      <c r="Q793" s="42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 x14ac:dyDescent="0.25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42"/>
      <c r="Q794" s="42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 x14ac:dyDescent="0.25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42"/>
      <c r="Q795" s="42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 x14ac:dyDescent="0.25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42"/>
      <c r="Q796" s="42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 x14ac:dyDescent="0.25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42"/>
      <c r="Q797" s="42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 x14ac:dyDescent="0.25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42"/>
      <c r="Q798" s="42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 x14ac:dyDescent="0.25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42"/>
      <c r="Q799" s="42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 x14ac:dyDescent="0.25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42"/>
      <c r="Q800" s="42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 x14ac:dyDescent="0.25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42"/>
      <c r="Q801" s="42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 x14ac:dyDescent="0.25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42"/>
      <c r="Q802" s="42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 x14ac:dyDescent="0.25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42"/>
      <c r="Q803" s="42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 x14ac:dyDescent="0.25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42"/>
      <c r="Q804" s="42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 x14ac:dyDescent="0.25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42"/>
      <c r="Q805" s="42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 x14ac:dyDescent="0.25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42"/>
      <c r="Q806" s="42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 x14ac:dyDescent="0.25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42"/>
      <c r="Q807" s="42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 x14ac:dyDescent="0.25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42"/>
      <c r="Q808" s="42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 x14ac:dyDescent="0.25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42"/>
      <c r="Q809" s="42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 x14ac:dyDescent="0.25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42"/>
      <c r="Q810" s="42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 x14ac:dyDescent="0.25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42"/>
      <c r="Q811" s="42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 x14ac:dyDescent="0.25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42"/>
      <c r="Q812" s="42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 x14ac:dyDescent="0.25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42"/>
      <c r="Q813" s="42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 x14ac:dyDescent="0.25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42"/>
      <c r="Q814" s="42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 x14ac:dyDescent="0.25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42"/>
      <c r="Q815" s="42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 x14ac:dyDescent="0.25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42"/>
      <c r="Q816" s="42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 x14ac:dyDescent="0.25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42"/>
      <c r="Q817" s="42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 x14ac:dyDescent="0.25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42"/>
      <c r="Q818" s="42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 x14ac:dyDescent="0.25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42"/>
      <c r="Q819" s="42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 x14ac:dyDescent="0.25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42"/>
      <c r="Q820" s="42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 x14ac:dyDescent="0.25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42"/>
      <c r="Q821" s="42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 x14ac:dyDescent="0.25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42"/>
      <c r="Q822" s="42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 x14ac:dyDescent="0.25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42"/>
      <c r="Q823" s="42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 x14ac:dyDescent="0.25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42"/>
      <c r="Q824" s="42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 x14ac:dyDescent="0.25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42"/>
      <c r="Q825" s="42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 x14ac:dyDescent="0.25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42"/>
      <c r="Q826" s="42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 x14ac:dyDescent="0.25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42"/>
      <c r="Q827" s="42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 x14ac:dyDescent="0.25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42"/>
      <c r="Q828" s="42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 x14ac:dyDescent="0.25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42"/>
      <c r="Q829" s="42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 x14ac:dyDescent="0.25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42"/>
      <c r="Q830" s="42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 x14ac:dyDescent="0.25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42"/>
      <c r="Q831" s="42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 x14ac:dyDescent="0.25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42"/>
      <c r="Q832" s="42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 x14ac:dyDescent="0.25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42"/>
      <c r="Q833" s="42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 x14ac:dyDescent="0.25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42"/>
      <c r="Q834" s="42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 x14ac:dyDescent="0.25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42"/>
      <c r="Q835" s="42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 x14ac:dyDescent="0.25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42"/>
      <c r="Q836" s="42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 x14ac:dyDescent="0.25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42"/>
      <c r="Q837" s="42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 x14ac:dyDescent="0.25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42"/>
      <c r="Q838" s="42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 x14ac:dyDescent="0.25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42"/>
      <c r="Q839" s="42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 x14ac:dyDescent="0.25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42"/>
      <c r="Q840" s="42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 x14ac:dyDescent="0.25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42"/>
      <c r="Q841" s="42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 x14ac:dyDescent="0.25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42"/>
      <c r="Q842" s="42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 x14ac:dyDescent="0.25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42"/>
      <c r="Q843" s="42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 x14ac:dyDescent="0.25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42"/>
      <c r="Q844" s="42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 x14ac:dyDescent="0.25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42"/>
      <c r="Q845" s="42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 x14ac:dyDescent="0.25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42"/>
      <c r="Q846" s="42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 x14ac:dyDescent="0.25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42"/>
      <c r="Q847" s="42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 x14ac:dyDescent="0.25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42"/>
      <c r="Q848" s="42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 x14ac:dyDescent="0.25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42"/>
      <c r="Q849" s="42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 x14ac:dyDescent="0.25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42"/>
      <c r="Q850" s="42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 x14ac:dyDescent="0.25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42"/>
      <c r="Q851" s="42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 x14ac:dyDescent="0.25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42"/>
      <c r="Q852" s="42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 x14ac:dyDescent="0.25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42"/>
      <c r="Q853" s="42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 x14ac:dyDescent="0.25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42"/>
      <c r="Q854" s="42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 x14ac:dyDescent="0.25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42"/>
      <c r="Q855" s="42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 x14ac:dyDescent="0.25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42"/>
      <c r="Q856" s="42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 x14ac:dyDescent="0.25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42"/>
      <c r="Q857" s="42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 x14ac:dyDescent="0.25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42"/>
      <c r="Q858" s="42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 x14ac:dyDescent="0.25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42"/>
      <c r="Q859" s="42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 x14ac:dyDescent="0.25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42"/>
      <c r="Q860" s="42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 x14ac:dyDescent="0.25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42"/>
      <c r="Q861" s="42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 x14ac:dyDescent="0.25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42"/>
      <c r="Q862" s="42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 x14ac:dyDescent="0.25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42"/>
      <c r="Q863" s="42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 x14ac:dyDescent="0.25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42"/>
      <c r="Q864" s="42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 x14ac:dyDescent="0.25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42"/>
      <c r="Q865" s="42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 x14ac:dyDescent="0.25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42"/>
      <c r="Q866" s="42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 x14ac:dyDescent="0.25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42"/>
      <c r="Q867" s="42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 x14ac:dyDescent="0.25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42"/>
      <c r="Q868" s="42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 x14ac:dyDescent="0.25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42"/>
      <c r="Q869" s="42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 x14ac:dyDescent="0.25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42"/>
      <c r="Q870" s="42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 x14ac:dyDescent="0.25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42"/>
      <c r="Q871" s="42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 x14ac:dyDescent="0.25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42"/>
      <c r="Q872" s="42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 x14ac:dyDescent="0.25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42"/>
      <c r="Q873" s="42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 x14ac:dyDescent="0.25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42"/>
      <c r="Q874" s="42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 x14ac:dyDescent="0.25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42"/>
      <c r="Q875" s="42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 x14ac:dyDescent="0.25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42"/>
      <c r="Q876" s="42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 x14ac:dyDescent="0.25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42"/>
      <c r="Q877" s="42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 x14ac:dyDescent="0.25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42"/>
      <c r="Q878" s="42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 x14ac:dyDescent="0.25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42"/>
      <c r="Q879" s="42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 x14ac:dyDescent="0.25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42"/>
      <c r="Q880" s="42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 x14ac:dyDescent="0.25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42"/>
      <c r="Q881" s="42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 x14ac:dyDescent="0.25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42"/>
      <c r="Q882" s="42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 x14ac:dyDescent="0.25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42"/>
      <c r="Q883" s="42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 x14ac:dyDescent="0.25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42"/>
      <c r="Q884" s="42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 x14ac:dyDescent="0.25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42"/>
      <c r="Q885" s="42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 x14ac:dyDescent="0.25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42"/>
      <c r="Q886" s="42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 x14ac:dyDescent="0.25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42"/>
      <c r="Q887" s="42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 x14ac:dyDescent="0.25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42"/>
      <c r="Q888" s="42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 x14ac:dyDescent="0.25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42"/>
      <c r="Q889" s="42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 x14ac:dyDescent="0.25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42"/>
      <c r="Q890" s="42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 x14ac:dyDescent="0.25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42"/>
      <c r="Q891" s="42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 x14ac:dyDescent="0.25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42"/>
      <c r="Q892" s="42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 x14ac:dyDescent="0.25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42"/>
      <c r="Q893" s="42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 x14ac:dyDescent="0.25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42"/>
      <c r="Q894" s="42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 x14ac:dyDescent="0.25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42"/>
      <c r="Q895" s="42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 x14ac:dyDescent="0.25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42"/>
      <c r="Q896" s="42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 x14ac:dyDescent="0.25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42"/>
      <c r="Q897" s="42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 x14ac:dyDescent="0.25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42"/>
      <c r="Q898" s="42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 x14ac:dyDescent="0.25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42"/>
      <c r="Q899" s="42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 x14ac:dyDescent="0.25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42"/>
      <c r="Q900" s="42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 x14ac:dyDescent="0.25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42"/>
      <c r="Q901" s="42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 x14ac:dyDescent="0.25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42"/>
      <c r="Q902" s="42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 x14ac:dyDescent="0.25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42"/>
      <c r="Q903" s="42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 x14ac:dyDescent="0.25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42"/>
      <c r="Q904" s="42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 x14ac:dyDescent="0.25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42"/>
      <c r="Q905" s="42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 x14ac:dyDescent="0.25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42"/>
      <c r="Q906" s="42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 x14ac:dyDescent="0.25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42"/>
      <c r="Q907" s="42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 x14ac:dyDescent="0.25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42"/>
      <c r="Q908" s="42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 x14ac:dyDescent="0.25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42"/>
      <c r="Q909" s="42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 x14ac:dyDescent="0.25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42"/>
      <c r="Q910" s="42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 x14ac:dyDescent="0.25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42"/>
      <c r="Q911" s="42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 x14ac:dyDescent="0.25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42"/>
      <c r="Q912" s="42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 x14ac:dyDescent="0.25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42"/>
      <c r="Q913" s="42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 x14ac:dyDescent="0.25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42"/>
      <c r="Q914" s="42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 x14ac:dyDescent="0.25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42"/>
      <c r="Q915" s="42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 x14ac:dyDescent="0.25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42"/>
      <c r="Q916" s="42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 x14ac:dyDescent="0.25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42"/>
      <c r="Q917" s="42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 x14ac:dyDescent="0.25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42"/>
      <c r="Q918" s="42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 x14ac:dyDescent="0.25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42"/>
      <c r="Q919" s="42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 x14ac:dyDescent="0.25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42"/>
      <c r="Q920" s="42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 x14ac:dyDescent="0.25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42"/>
      <c r="Q921" s="42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 x14ac:dyDescent="0.25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42"/>
      <c r="Q922" s="42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 x14ac:dyDescent="0.25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42"/>
      <c r="Q923" s="42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 x14ac:dyDescent="0.25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42"/>
      <c r="Q924" s="42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 x14ac:dyDescent="0.25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42"/>
      <c r="Q925" s="42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 x14ac:dyDescent="0.25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42"/>
      <c r="Q926" s="42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 x14ac:dyDescent="0.25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42"/>
      <c r="Q927" s="42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 x14ac:dyDescent="0.25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42"/>
      <c r="Q928" s="42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 x14ac:dyDescent="0.25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42"/>
      <c r="Q929" s="42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 x14ac:dyDescent="0.25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42"/>
      <c r="Q930" s="42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 x14ac:dyDescent="0.25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42"/>
      <c r="Q931" s="42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 x14ac:dyDescent="0.25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42"/>
      <c r="Q932" s="42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 x14ac:dyDescent="0.25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42"/>
      <c r="Q933" s="42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 x14ac:dyDescent="0.25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42"/>
      <c r="Q934" s="42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 x14ac:dyDescent="0.25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42"/>
      <c r="Q935" s="42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 x14ac:dyDescent="0.25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42"/>
      <c r="Q936" s="42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 x14ac:dyDescent="0.25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42"/>
      <c r="Q937" s="42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 x14ac:dyDescent="0.25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42"/>
      <c r="Q938" s="42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 x14ac:dyDescent="0.25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42"/>
      <c r="Q939" s="42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 x14ac:dyDescent="0.25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42"/>
      <c r="Q940" s="42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 x14ac:dyDescent="0.25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42"/>
      <c r="Q941" s="42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 x14ac:dyDescent="0.25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42"/>
      <c r="Q942" s="42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 x14ac:dyDescent="0.25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42"/>
      <c r="Q943" s="42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 x14ac:dyDescent="0.25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42"/>
      <c r="Q944" s="42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 x14ac:dyDescent="0.25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42"/>
      <c r="Q945" s="42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 x14ac:dyDescent="0.25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42"/>
      <c r="Q946" s="42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 x14ac:dyDescent="0.25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42"/>
      <c r="Q947" s="42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 x14ac:dyDescent="0.25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42"/>
      <c r="Q948" s="42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 x14ac:dyDescent="0.25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42"/>
      <c r="Q949" s="42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 x14ac:dyDescent="0.25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42"/>
      <c r="Q950" s="42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 x14ac:dyDescent="0.25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42"/>
      <c r="Q951" s="42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 x14ac:dyDescent="0.25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42"/>
      <c r="Q952" s="42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 x14ac:dyDescent="0.25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42"/>
      <c r="Q953" s="42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 x14ac:dyDescent="0.25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42"/>
      <c r="Q954" s="42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 x14ac:dyDescent="0.25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42"/>
      <c r="Q955" s="42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 x14ac:dyDescent="0.25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42"/>
      <c r="Q956" s="42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 x14ac:dyDescent="0.25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42"/>
      <c r="Q957" s="42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 x14ac:dyDescent="0.25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42"/>
      <c r="Q958" s="42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 x14ac:dyDescent="0.25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42"/>
      <c r="Q959" s="42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 x14ac:dyDescent="0.25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42"/>
      <c r="Q960" s="42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 x14ac:dyDescent="0.25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42"/>
      <c r="Q961" s="42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 x14ac:dyDescent="0.25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42"/>
      <c r="Q962" s="42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 x14ac:dyDescent="0.25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42"/>
      <c r="Q963" s="42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 x14ac:dyDescent="0.25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42"/>
      <c r="Q964" s="42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 x14ac:dyDescent="0.25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42"/>
      <c r="Q965" s="42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 x14ac:dyDescent="0.25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42"/>
      <c r="Q966" s="42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 x14ac:dyDescent="0.25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42"/>
      <c r="Q967" s="42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 x14ac:dyDescent="0.25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42"/>
      <c r="Q968" s="42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 x14ac:dyDescent="0.25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42"/>
      <c r="Q969" s="42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 x14ac:dyDescent="0.25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42"/>
      <c r="Q970" s="42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 x14ac:dyDescent="0.25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42"/>
      <c r="Q971" s="42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 x14ac:dyDescent="0.25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42"/>
      <c r="Q972" s="42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 x14ac:dyDescent="0.25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42"/>
      <c r="Q973" s="42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 x14ac:dyDescent="0.25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42"/>
      <c r="Q974" s="42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 x14ac:dyDescent="0.25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42"/>
      <c r="Q975" s="42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 x14ac:dyDescent="0.25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42"/>
      <c r="Q976" s="42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 x14ac:dyDescent="0.25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42"/>
      <c r="Q977" s="42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 x14ac:dyDescent="0.25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42"/>
      <c r="Q978" s="42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 x14ac:dyDescent="0.25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42"/>
      <c r="Q979" s="42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 x14ac:dyDescent="0.25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42"/>
      <c r="Q980" s="42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 x14ac:dyDescent="0.25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42"/>
      <c r="Q981" s="42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 x14ac:dyDescent="0.25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42"/>
      <c r="Q982" s="42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 x14ac:dyDescent="0.25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42"/>
      <c r="Q983" s="42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 x14ac:dyDescent="0.25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42"/>
      <c r="Q984" s="42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 x14ac:dyDescent="0.25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42"/>
      <c r="Q985" s="42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 x14ac:dyDescent="0.25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42"/>
      <c r="Q986" s="42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 x14ac:dyDescent="0.25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42"/>
      <c r="Q987" s="42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 x14ac:dyDescent="0.25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42"/>
      <c r="Q988" s="42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 x14ac:dyDescent="0.25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42"/>
      <c r="Q989" s="42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 x14ac:dyDescent="0.25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42"/>
      <c r="Q990" s="42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 x14ac:dyDescent="0.25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42"/>
      <c r="Q991" s="42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 x14ac:dyDescent="0.25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42"/>
      <c r="Q992" s="42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 x14ac:dyDescent="0.25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42"/>
      <c r="Q993" s="42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 x14ac:dyDescent="0.25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42"/>
      <c r="Q994" s="42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 x14ac:dyDescent="0.25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42"/>
      <c r="Q995" s="42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 x14ac:dyDescent="0.25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42"/>
      <c r="Q996" s="42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 x14ac:dyDescent="0.25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42"/>
      <c r="Q997" s="42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 x14ac:dyDescent="0.25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42"/>
      <c r="Q998" s="42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 x14ac:dyDescent="0.25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42"/>
      <c r="Q999" s="42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 x14ac:dyDescent="0.25">
      <c r="A1000" s="8"/>
      <c r="B1000" s="41"/>
      <c r="C1000" s="8"/>
      <c r="D1000" s="8"/>
      <c r="E1000" s="8"/>
      <c r="F1000" s="8"/>
      <c r="G1000" s="42"/>
      <c r="H1000" s="8"/>
      <c r="I1000" s="8"/>
      <c r="J1000" s="8"/>
      <c r="K1000" s="8"/>
      <c r="L1000" s="8"/>
      <c r="M1000" s="8"/>
      <c r="N1000" s="8"/>
      <c r="O1000" s="8"/>
      <c r="P1000" s="42"/>
      <c r="Q1000" s="42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1:37" ht="15.75" customHeight="1" x14ac:dyDescent="0.25">
      <c r="A1001" s="8"/>
      <c r="B1001" s="41"/>
      <c r="C1001" s="8"/>
      <c r="D1001" s="8"/>
      <c r="E1001" s="8"/>
      <c r="F1001" s="8"/>
      <c r="G1001" s="42"/>
      <c r="H1001" s="8"/>
      <c r="I1001" s="8"/>
      <c r="J1001" s="8"/>
      <c r="K1001" s="8"/>
      <c r="L1001" s="8"/>
      <c r="M1001" s="8"/>
      <c r="N1001" s="8"/>
      <c r="O1001" s="8"/>
      <c r="P1001" s="42"/>
      <c r="Q1001" s="42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15">
    <mergeCell ref="A2:A3"/>
    <mergeCell ref="L7:R7"/>
    <mergeCell ref="A8:C8"/>
    <mergeCell ref="H8:K8"/>
    <mergeCell ref="L8:O8"/>
    <mergeCell ref="A28:F28"/>
    <mergeCell ref="A29:F29"/>
    <mergeCell ref="P9:R9"/>
    <mergeCell ref="A16:A18"/>
    <mergeCell ref="A20:A22"/>
    <mergeCell ref="A24:A27"/>
    <mergeCell ref="A10:A14"/>
    <mergeCell ref="A15:F15"/>
    <mergeCell ref="A19:F19"/>
    <mergeCell ref="A23:F23"/>
  </mergeCells>
  <pageMargins left="0.25" right="0.25" top="0.75" bottom="0.75" header="0.3" footer="0.3"/>
  <pageSetup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29"/>
  <sheetViews>
    <sheetView topLeftCell="A16" zoomScaleNormal="100" workbookViewId="0">
      <selection activeCell="E23" sqref="E23"/>
    </sheetView>
  </sheetViews>
  <sheetFormatPr defaultColWidth="9" defaultRowHeight="14.4" x14ac:dyDescent="0.3"/>
  <cols>
    <col min="1" max="1" width="120.69921875" style="56" customWidth="1"/>
    <col min="2" max="16384" width="9" style="56"/>
  </cols>
  <sheetData>
    <row r="1" spans="1:14" x14ac:dyDescent="0.3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8.8" x14ac:dyDescent="0.3">
      <c r="A2" s="129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3">
      <c r="A3" s="54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3">
      <c r="A4" s="54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3">
      <c r="A5" s="54" t="s">
        <v>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8" spans="1:14" x14ac:dyDescent="0.3">
      <c r="A8" s="146" t="s">
        <v>59</v>
      </c>
    </row>
    <row r="9" spans="1:14" x14ac:dyDescent="0.3">
      <c r="A9" s="145" t="s">
        <v>75</v>
      </c>
    </row>
    <row r="10" spans="1:14" x14ac:dyDescent="0.3">
      <c r="A10" s="56" t="s">
        <v>60</v>
      </c>
    </row>
    <row r="11" spans="1:14" x14ac:dyDescent="0.3">
      <c r="A11" s="56" t="s">
        <v>61</v>
      </c>
    </row>
    <row r="12" spans="1:14" x14ac:dyDescent="0.3">
      <c r="A12" s="56" t="s">
        <v>62</v>
      </c>
    </row>
    <row r="13" spans="1:14" x14ac:dyDescent="0.3">
      <c r="A13" s="56" t="s">
        <v>63</v>
      </c>
    </row>
    <row r="14" spans="1:14" x14ac:dyDescent="0.3">
      <c r="A14" s="56" t="s">
        <v>64</v>
      </c>
    </row>
    <row r="15" spans="1:14" x14ac:dyDescent="0.3">
      <c r="A15" s="56" t="s">
        <v>65</v>
      </c>
    </row>
    <row r="16" spans="1:14" x14ac:dyDescent="0.3">
      <c r="A16" s="56" t="s">
        <v>66</v>
      </c>
    </row>
    <row r="17" spans="1:1" x14ac:dyDescent="0.3">
      <c r="A17" s="143" t="s">
        <v>71</v>
      </c>
    </row>
    <row r="18" spans="1:1" x14ac:dyDescent="0.3">
      <c r="A18" s="56" t="s">
        <v>67</v>
      </c>
    </row>
    <row r="19" spans="1:1" x14ac:dyDescent="0.3">
      <c r="A19" s="56" t="s">
        <v>68</v>
      </c>
    </row>
    <row r="22" spans="1:1" ht="28.8" x14ac:dyDescent="0.3">
      <c r="A22" s="139" t="s">
        <v>51</v>
      </c>
    </row>
    <row r="23" spans="1:1" ht="112.5" customHeight="1" x14ac:dyDescent="0.3">
      <c r="A23" s="144" t="s">
        <v>72</v>
      </c>
    </row>
    <row r="24" spans="1:1" x14ac:dyDescent="0.3">
      <c r="A24" s="140" t="s">
        <v>69</v>
      </c>
    </row>
    <row r="25" spans="1:1" x14ac:dyDescent="0.3">
      <c r="A25" s="142" t="s">
        <v>52</v>
      </c>
    </row>
    <row r="26" spans="1:1" x14ac:dyDescent="0.3">
      <c r="A26" s="141" t="s">
        <v>53</v>
      </c>
    </row>
    <row r="27" spans="1:1" ht="30.75" customHeight="1" x14ac:dyDescent="0.3">
      <c r="A27" s="144" t="s">
        <v>74</v>
      </c>
    </row>
    <row r="28" spans="1:1" ht="17.25" customHeight="1" x14ac:dyDescent="0.3">
      <c r="A28" s="144" t="s">
        <v>73</v>
      </c>
    </row>
    <row r="29" spans="1:1" ht="63" customHeight="1" x14ac:dyDescent="0.3">
      <c r="A29" s="147" t="s">
        <v>76</v>
      </c>
    </row>
  </sheetData>
  <sheetProtection algorithmName="SHA-512" hashValue="3b7kozSFsI9qSgKO54+YFke1NjgLf2t+pAv0Qn0bOF91L/AapAj3yv6lSLrekAYlkVa0JMcd68/rEhllH2WFXg==" saltValue="dO83ltV5I1pon9ur3scNgA==" spinCount="100000" sheet="1" objects="1" scenarios="1" insertColumns="0" insertRow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Буџет уз пријаву</vt:lpstr>
      <vt:lpstr>Буџет - извештај</vt:lpstr>
      <vt:lpstr>Напомене</vt:lpstr>
      <vt:lpstr>Напомене!Print_Area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Dragana Stojanović-Krstić</cp:lastModifiedBy>
  <cp:lastPrinted>2021-07-08T09:18:55Z</cp:lastPrinted>
  <dcterms:created xsi:type="dcterms:W3CDTF">2021-03-23T12:55:45Z</dcterms:created>
  <dcterms:modified xsi:type="dcterms:W3CDTF">2022-05-06T07:15:51Z</dcterms:modified>
</cp:coreProperties>
</file>